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sharedStrings.xml" ContentType="application/vnd.openxmlformats-officedocument.spreadsheetml.sharedStrings+xml"/>
  <Override PartName="/xl/workbook.xml" ContentType="application/vnd.openxmlformats-officedocument.spreadsheetml.sheet.main+xml"/>
  <Override PartName="/xl/tables/table17.xml" ContentType="application/vnd.openxmlformats-officedocument.spreadsheetml.table+xml"/>
  <Override PartName="/xl/tables/table9.xml" ContentType="application/vnd.openxmlformats-officedocument.spreadsheetml.table+xml"/>
  <Override PartName="/xl/tables/table1.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2.xml" ContentType="application/vnd.openxmlformats-officedocument.spreadsheetml.table+xml"/>
  <Override PartName="/xl/tables/table13.xml" ContentType="application/vnd.openxmlformats-officedocument.spreadsheetml.table+xml"/>
  <Override PartName="/xl/tables/table7.xml" ContentType="application/vnd.openxmlformats-officedocument.spreadsheetml.table+xml"/>
  <Override PartName="/xl/tables/table15.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6.xml" ContentType="application/vnd.openxmlformats-officedocument.spreadsheetml.table+xml"/>
  <Override PartName="/xl/tables/table18.xml" ContentType="application/vnd.openxmlformats-officedocument.spreadsheetml.table+xml"/>
  <Override PartName="/xl/tables/table12.xml" ContentType="application/vnd.openxmlformats-officedocument.spreadsheetml.table+xml"/>
  <Override PartName="/xl/tables/table8.xml" ContentType="application/vnd.openxmlformats-officedocument.spreadsheetml.table+xml"/>
  <Override PartName="/xl/tables/table6.xml" ContentType="application/vnd.openxmlformats-officedocument.spreadsheetml.table+xml"/>
  <Override PartName="/xl/tables/table14.xml" ContentType="application/vnd.openxmlformats-officedocument.spreadsheetml.table+xml"/>
  <Override PartName="/xl/styles.xml" ContentType="application/vnd.openxmlformats-officedocument.spreadsheetml.styles+xml"/>
  <Override PartName="/xl/worksheets/sheet25.xml" ContentType="application/vnd.openxmlformats-officedocument.spreadsheetml.worksheet+xml"/>
  <Override PartName="/xl/worksheets/sheet16.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17.xml" ContentType="application/vnd.openxmlformats-officedocument.spreadsheetml.worksheet+xml"/>
  <Override PartName="/xl/worksheets/sheet5.xml" ContentType="application/vnd.openxmlformats-officedocument.spreadsheetml.worksheet+xml"/>
  <Override PartName="/xl/worksheets/sheet28.xml" ContentType="application/vnd.openxmlformats-officedocument.spreadsheetml.worksheet+xml"/>
  <Override PartName="/xl/worksheets/sheet57.xml" ContentType="application/vnd.openxmlformats-officedocument.spreadsheetml.worksheet+xml"/>
  <Override PartName="/xl/worksheets/sheet19.xml" ContentType="application/vnd.openxmlformats-officedocument.spreadsheetml.worksheet+xml"/>
  <Override PartName="/xl/worksheets/sheet35.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33.xml" ContentType="application/vnd.openxmlformats-officedocument.spreadsheetml.worksheet+xml"/>
  <Override PartName="/xl/worksheets/sheet21.xml" ContentType="application/vnd.openxmlformats-officedocument.spreadsheetml.worksheet+xml"/>
  <Override PartName="/xl/worksheets/sheet23.xml" ContentType="application/vnd.openxmlformats-officedocument.spreadsheetml.worksheet+xml"/>
  <Override PartName="/xl/worksheets/sheet31.xml" ContentType="application/vnd.openxmlformats-officedocument.spreadsheetml.worksheet+xml"/>
  <Override PartName="/xl/worksheets/sheet46.xml" ContentType="application/vnd.openxmlformats-officedocument.spreadsheetml.worksheet+xml"/>
  <Override PartName="/xl/worksheets/sheet32.xml" ContentType="application/vnd.openxmlformats-officedocument.spreadsheetml.worksheet+xml"/>
  <Override PartName="/xl/worksheets/sheet34.xml" ContentType="application/vnd.openxmlformats-officedocument.spreadsheetml.worksheet+xml"/>
  <Override PartName="/xl/worksheets/sheet3.xml" ContentType="application/vnd.openxmlformats-officedocument.spreadsheetml.worksheet+xml"/>
  <Override PartName="/xl/worksheets/sheet36.xml" ContentType="application/vnd.openxmlformats-officedocument.spreadsheetml.worksheet+xml"/>
  <Override PartName="/xl/worksheets/sheet29.xml" ContentType="application/vnd.openxmlformats-officedocument.spreadsheetml.worksheet+xml"/>
  <Override PartName="/xl/worksheets/sheet37.xml" ContentType="application/vnd.openxmlformats-officedocument.spreadsheetml.worksheet+xml"/>
  <Override PartName="/xl/worksheets/sheet24.xml" ContentType="application/vnd.openxmlformats-officedocument.spreadsheetml.worksheet+xml"/>
  <Override PartName="/xl/worksheets/sheet22.xml" ContentType="application/vnd.openxmlformats-officedocument.spreadsheetml.worksheet+xml"/>
  <Override PartName="/xl/worksheets/sheet2.xml" ContentType="application/vnd.openxmlformats-officedocument.spreadsheetml.worksheet+xml"/>
  <Override PartName="/xl/worksheets/sheet38.xml" ContentType="application/vnd.openxmlformats-officedocument.spreadsheetml.worksheet+xml"/>
  <Override PartName="/xl/worksheets/sheet6.xml" ContentType="application/vnd.openxmlformats-officedocument.spreadsheetml.worksheet+xml"/>
  <Override PartName="/xl/worksheets/sheet41.xml" ContentType="application/vnd.openxmlformats-officedocument.spreadsheetml.worksheet+xml"/>
  <Override PartName="/xl/worksheets/sheet15.xml" ContentType="application/vnd.openxmlformats-officedocument.spreadsheetml.worksheet+xml"/>
  <Override PartName="/xl/worksheets/sheet39.xml" ContentType="application/vnd.openxmlformats-officedocument.spreadsheetml.worksheet+xml"/>
  <Override PartName="/xl/worksheets/sheet42.xml" ContentType="application/vnd.openxmlformats-officedocument.spreadsheetml.worksheet+xml"/>
  <Override PartName="/xl/worksheets/sheet10.xml" ContentType="application/vnd.openxmlformats-officedocument.spreadsheetml.worksheet+xml"/>
  <Override PartName="/xl/worksheets/sheet48.xml" ContentType="application/vnd.openxmlformats-officedocument.spreadsheetml.worksheet+xml"/>
  <Override PartName="/xl/worksheets/sheet43.xml" ContentType="application/vnd.openxmlformats-officedocument.spreadsheetml.worksheet+xml"/>
  <Override PartName="/xl/worksheets/sheet45.xml" ContentType="application/vnd.openxmlformats-officedocument.spreadsheetml.worksheet+xml"/>
  <Override PartName="/xl/worksheets/sheet52.xml" ContentType="application/vnd.openxmlformats-officedocument.spreadsheetml.worksheet+xml"/>
  <Override PartName="/xl/worksheets/sheet30.xml" ContentType="application/vnd.openxmlformats-officedocument.spreadsheetml.worksheet+xml"/>
  <Override PartName="/xl/worksheets/sheet51.xml" ContentType="application/vnd.openxmlformats-officedocument.spreadsheetml.worksheet+xml"/>
  <Override PartName="/xl/worksheets/sheet59.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9.xml" ContentType="application/vnd.openxmlformats-officedocument.spreadsheetml.worksheet+xml"/>
  <Override PartName="/xl/worksheets/sheet47.xml" ContentType="application/vnd.openxmlformats-officedocument.spreadsheetml.worksheet+xml"/>
  <Override PartName="/xl/worksheets/sheet55.xml" ContentType="application/vnd.openxmlformats-officedocument.spreadsheetml.worksheet+xml"/>
  <Override PartName="/xl/worksheets/sheet58.xml" ContentType="application/vnd.openxmlformats-officedocument.spreadsheetml.worksheet+xml"/>
  <Override PartName="/xl/worksheets/sheet56.xml" ContentType="application/vnd.openxmlformats-officedocument.spreadsheetml.worksheet+xml"/>
  <Override PartName="/xl/worksheets/sheet12.xml" ContentType="application/vnd.openxmlformats-officedocument.spreadsheetml.worksheet+xml"/>
  <Override PartName="/xl/worksheets/sheet50.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0_Accueil" sheetId="1" state="visible" r:id="rId3"/>
    <sheet name="00_Sommaire" sheetId="2" state="visible" r:id="rId4"/>
    <sheet name="00_Annexes" sheetId="3" state="visible" r:id="rId5"/>
    <sheet name="00_Controles" sheetId="4" state="visible" r:id="rId6"/>
    <sheet name="00_Parametres" sheetId="5" state="visible" r:id="rId7"/>
    <sheet name="01_Guide" sheetId="6" state="visible" r:id="rId8"/>
    <sheet name="01_Reponses" sheetId="7" state="visible" r:id="rId9"/>
    <sheet name="01_Synthese_equipe" sheetId="8" state="visible" r:id="rId10"/>
    <sheet name="02_Guide" sheetId="9" state="visible" r:id="rId11"/>
    <sheet name="02_Notation" sheetId="10" state="visible" r:id="rId12"/>
    <sheet name="02_Referentiel" sheetId="11" state="visible" r:id="rId13"/>
    <sheet name="02_Decision" sheetId="12" state="visible" r:id="rId14"/>
    <sheet name="03_Guide" sheetId="13" state="visible" r:id="rId15"/>
    <sheet name="03_Captation" sheetId="14" state="visible" r:id="rId16"/>
    <sheet name="04_Guide" sheetId="15" state="visible" r:id="rId17"/>
    <sheet name="04_Mandat" sheetId="16" state="visible" r:id="rId18"/>
    <sheet name="04_Parties_besoins" sheetId="17" state="visible" r:id="rId19"/>
    <sheet name="04_Roles_domaines" sheetId="18" state="visible" r:id="rId20"/>
    <sheet name="04_Captation" sheetId="19" state="visible" r:id="rId21"/>
    <sheet name="04_Competences" sheetId="20" state="visible" r:id="rId22"/>
    <sheet name="04_Veille_positions" sheetId="21" state="visible" r:id="rId23"/>
    <sheet name="04_Decisions" sheetId="22" state="visible" r:id="rId24"/>
    <sheet name="04_Indicateurs" sheetId="23" state="visible" r:id="rId25"/>
    <sheet name="04_Risques_actions" sheetId="24" state="visible" r:id="rId26"/>
    <sheet name="05_Guide" sheetId="25" state="visible" r:id="rId27"/>
    <sheet name="05_Tickets" sheetId="26" state="visible" r:id="rId28"/>
    <sheet name="05_Participants" sheetId="27" state="visible" r:id="rId29"/>
    <sheet name="05_Tests_dossiers" sheetId="28" state="visible" r:id="rId30"/>
    <sheet name="05_Passation" sheetId="29" state="visible" r:id="rId31"/>
    <sheet name="05_Ecarts" sheetId="30" state="visible" r:id="rId32"/>
    <sheet name="05_Synthese" sheetId="31" state="visible" r:id="rId33"/>
    <sheet name="05_Ex_affectations" sheetId="32" state="visible" r:id="rId34"/>
    <sheet name="05_Ex_notes" sheetId="33" state="visible" r:id="rId35"/>
    <sheet name="06_Guide" sheetId="34" state="visible" r:id="rId36"/>
    <sheet name="06_Definitions" sheetId="35" state="visible" r:id="rId37"/>
    <sheet name="06_Journal_usages" sheetId="36" state="visible" r:id="rId38"/>
    <sheet name="06_Tableau_de_bord" sheetId="37" state="visible" r:id="rId39"/>
    <sheet name="07_Guide" sheetId="38" state="visible" r:id="rId40"/>
    <sheet name="07_Grille_clauses" sheetId="39" state="visible" r:id="rId41"/>
    <sheet name="07_Actions" sheetId="40" state="visible" r:id="rId42"/>
    <sheet name="07_Revue_croisee" sheetId="41" state="visible" r:id="rId43"/>
    <sheet name="07_Tableau_de_bord" sheetId="42" state="visible" r:id="rId44"/>
    <sheet name="07_Ex_grille" sheetId="43" state="visible" r:id="rId45"/>
    <sheet name="07_Ex_actions" sheetId="44" state="visible" r:id="rId46"/>
    <sheet name="08_Guide" sheetId="45" state="visible" r:id="rId47"/>
    <sheet name="08_Feuille_de_route" sheetId="46" state="visible" r:id="rId48"/>
    <sheet name="08_Budget_temps" sheetId="47" state="visible" r:id="rId49"/>
    <sheet name="08_Journal_pieces" sheetId="48" state="visible" r:id="rId50"/>
    <sheet name="08_Tableau_de_bord" sheetId="49" state="visible" r:id="rId51"/>
    <sheet name="08_Ex_route" sheetId="50" state="visible" r:id="rId52"/>
    <sheet name="09_Guide" sheetId="51" state="visible" r:id="rId53"/>
    <sheet name="09_Parametres" sheetId="52" state="visible" r:id="rId54"/>
    <sheet name="09_Couts" sheetId="53" state="visible" r:id="rId55"/>
    <sheet name="09_Effets" sheetId="54" state="visible" r:id="rId56"/>
    <sheet name="09_Decision" sheetId="55" state="visible" r:id="rId57"/>
    <sheet name="09_Tableau_de_bord" sheetId="56" state="visible" r:id="rId58"/>
    <sheet name="09_Ex_decision" sheetId="57" state="visible" r:id="rId59"/>
    <sheet name="09_Benefices" sheetId="58" state="visible" r:id="rId60"/>
    <sheet name="09_Scenarios" sheetId="59" state="visible" r:id="rId6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<sst xmlns="http://schemas.openxmlformats.org/spreadsheetml/2006/main" count="4074" uniqueCount="1854">
  <si>
    <t xml:space="preserve">BOÎTE À OUTILS DU MÉMOIRE</t>
  </si>
  <si>
    <t xml:space="preserve">Alexandre Assor  •  Knowledge Management et intelligence artificielle  •  7 septembre 2026</t>
  </si>
  <si>
    <t xml:space="preserve">OUTILS RÉUNIS</t>
  </si>
  <si>
    <t xml:space="preserve">FEUILLES SOURCES CONSERVÉES</t>
  </si>
  <si>
    <t xml:space="preserve">TABLEAUX DE SAISIE</t>
  </si>
  <si>
    <t xml:space="preserve">Commencer par le guide du module utile. Jaune : saisie. Bleu clair : calcul. Beige : exemple fictif. Les exemples sont conservés, mais ne sont pas des résultats observés.</t>
  </si>
  <si>
    <t xml:space="preserve">OUVRIR UN MODULE</t>
  </si>
  <si>
    <t xml:space="preserve">REPÈRES DE L’INSTANCE</t>
  </si>
  <si>
    <t xml:space="preserve">Questionnaires complets</t>
  </si>
  <si>
    <t xml:space="preserve">Recueillir les perceptions, puis comparer les rôles.  Annexe 16.</t>
  </si>
  <si>
    <t xml:space="preserve">Comparer les sujets et motiver le choix.  Annexe 25.</t>
  </si>
  <si>
    <t xml:space="preserve">Exemple exclu ; 10 colonnes disponibles.</t>
  </si>
  <si>
    <t xml:space="preserve">Clôtures documentées</t>
  </si>
  <si>
    <t xml:space="preserve">Trier les informations issues du travail.  Annexe 16.</t>
  </si>
  <si>
    <t xml:space="preserve">Parcours autonome illustré, sans BA-Pilot.  Annexes 27 et 28.</t>
  </si>
  <si>
    <t xml:space="preserve">Sur les 9 étapes du premier cycle.</t>
  </si>
  <si>
    <t xml:space="preserve">Clauses tenues sur pièces</t>
  </si>
  <si>
    <t xml:space="preserve">Préparer, exécuter et consigner les tests.  Annexe 2.</t>
  </si>
  <si>
    <t xml:space="preserve">Distinguer usages réels, fictifs et essais.  Annexe 21.</t>
  </si>
  <si>
    <t xml:space="preserve">Auto-diagnostic : 24 clauses ; pas une certification.</t>
  </si>
  <si>
    <t xml:space="preserve">Enregistrements réels complets</t>
  </si>
  <si>
    <t xml:space="preserve">Examiner les clauses sur pièces.  Annexe 11.</t>
  </si>
  <si>
    <t xml:space="preserve">Suivre les étapes, le temps et les pièces.  Annexe 10.</t>
  </si>
  <si>
    <t xml:space="preserve">Comptage des lignes ; authenticité non vérifiée.</t>
  </si>
  <si>
    <t xml:space="preserve">Coûts constatés saisis</t>
  </si>
  <si>
    <t xml:space="preserve">Séparer coûts, effets et hypothèses.  Annexe 14.</t>
  </si>
  <si>
    <t xml:space="preserve">Non mesuré n’est pas un coût nul.</t>
  </si>
  <si>
    <t xml:space="preserve">PARCOURS MINIMAL : le module 04 propose une démarche autonome et illustrative. Les autres modules servent à approfondir ou à suivre votre instance. Ne pas additionner les exemples du système réduit aux mesures saisies ailleurs. Les taux et les données du cabinet restent à renseigner.</t>
  </si>
  <si>
    <t xml:space="preserve">Les 54 feuilles sources sont présentes. Les changements techniques et les corrections sont détaillés dans JOURNAL_CONSOLIDATION_EXCEL_DEC.md. Ce classeur ne remplace ni les annexes du mémoire ni une décision professionnelle signée.</t>
  </si>
  <si>
    <t xml:space="preserve">SOMMAIRE ET CORRESPONDANCE DES SOURCES</t>
  </si>
  <si>
    <t xml:space="preserve">Chaque feuille source est conservée sous un nom unique. Dans les feuilles reprises, trois lignes de navigation ont été ajoutées : une cellule source A4 se retrouve en A7.</t>
  </si>
  <si>
    <t xml:space="preserve">Module</t>
  </si>
  <si>
    <t xml:space="preserve">Fonction</t>
  </si>
  <si>
    <t xml:space="preserve">Module du classeur unique</t>
  </si>
  <si>
    <t xml:space="preserve">Annexe</t>
  </si>
  <si>
    <t xml:space="preserve">Feuilles</t>
  </si>
  <si>
    <t xml:space="preserve">Accès</t>
  </si>
  <si>
    <t xml:space="preserve">Statut des contenus</t>
  </si>
  <si>
    <t xml:space="preserve">01</t>
  </si>
  <si>
    <t xml:space="preserve">Écoute de l’équipe</t>
  </si>
  <si>
    <t xml:space="preserve">classeur unique</t>
  </si>
  <si>
    <t xml:space="preserve">16</t>
  </si>
  <si>
    <t xml:space="preserve">Exemples et/ou trames</t>
  </si>
  <si>
    <t xml:space="preserve">02</t>
  </si>
  <si>
    <t xml:space="preserve">Choix du premier chantier</t>
  </si>
  <si>
    <t xml:space="preserve">25</t>
  </si>
  <si>
    <t xml:space="preserve">03</t>
  </si>
  <si>
    <t xml:space="preserve">Captation des connaissances</t>
  </si>
  <si>
    <t xml:space="preserve">04</t>
  </si>
  <si>
    <t xml:space="preserve">Système réduit</t>
  </si>
  <si>
    <t xml:space="preserve">27 et 28</t>
  </si>
  <si>
    <t xml:space="preserve">05</t>
  </si>
  <si>
    <t xml:space="preserve">Contrôle et passation</t>
  </si>
  <si>
    <t xml:space="preserve">2</t>
  </si>
  <si>
    <t xml:space="preserve">06</t>
  </si>
  <si>
    <t xml:space="preserve">Suivi des usages</t>
  </si>
  <si>
    <t xml:space="preserve">21</t>
  </si>
  <si>
    <t xml:space="preserve">07</t>
  </si>
  <si>
    <t xml:space="preserve">Auto-diagnostic ISO 30401</t>
  </si>
  <si>
    <t xml:space="preserve">11</t>
  </si>
  <si>
    <t xml:space="preserve">08</t>
  </si>
  <si>
    <t xml:space="preserve">Feuille de route</t>
  </si>
  <si>
    <t xml:space="preserve">10</t>
  </si>
  <si>
    <t xml:space="preserve">09</t>
  </si>
  <si>
    <t xml:space="preserve">Bilan économique</t>
  </si>
  <si>
    <t xml:space="preserve">14</t>
  </si>
  <si>
    <t xml:space="preserve">Feuille d’origine</t>
  </si>
  <si>
    <t xml:space="preserve">Nouvelle feuille</t>
  </si>
  <si>
    <t xml:space="preserve">Statut</t>
  </si>
  <si>
    <t xml:space="preserve">Décalage</t>
  </si>
  <si>
    <t xml:space="preserve">Mode d'emploi</t>
  </si>
  <si>
    <t xml:space="preserve">module 01 · Écoute de l’équipe</t>
  </si>
  <si>
    <t xml:space="preserve">01_Guide</t>
  </si>
  <si>
    <t xml:space="preserve">Trame / mixte : voir guide</t>
  </si>
  <si>
    <t xml:space="preserve">+ 3 lignes</t>
  </si>
  <si>
    <t xml:space="preserve">Réponses</t>
  </si>
  <si>
    <t xml:space="preserve">01_Reponses</t>
  </si>
  <si>
    <t xml:space="preserve">Synthèse équipe</t>
  </si>
  <si>
    <t xml:space="preserve">01_Synthese_equipe</t>
  </si>
  <si>
    <t xml:space="preserve">module 02 · Choix du premier chantier</t>
  </si>
  <si>
    <t xml:space="preserve">02_Guide</t>
  </si>
  <si>
    <t xml:space="preserve">Notation</t>
  </si>
  <si>
    <t xml:space="preserve">02_Notation</t>
  </si>
  <si>
    <t xml:space="preserve">Référentiel</t>
  </si>
  <si>
    <t xml:space="preserve">02_Referentiel</t>
  </si>
  <si>
    <t xml:space="preserve">Décision</t>
  </si>
  <si>
    <t xml:space="preserve">02_Decision</t>
  </si>
  <si>
    <t xml:space="preserve">module 03 · Captation des connaissances</t>
  </si>
  <si>
    <t xml:space="preserve">03_Guide</t>
  </si>
  <si>
    <t xml:space="preserve">Captation</t>
  </si>
  <si>
    <t xml:space="preserve">03_Captation</t>
  </si>
  <si>
    <t xml:space="preserve">module 04 · Système réduit</t>
  </si>
  <si>
    <t xml:space="preserve">04_Guide</t>
  </si>
  <si>
    <t xml:space="preserve">Illustration fictive</t>
  </si>
  <si>
    <t xml:space="preserve">Mandat et périmètre</t>
  </si>
  <si>
    <t xml:space="preserve">04_Mandat</t>
  </si>
  <si>
    <t xml:space="preserve">Parties et besoins</t>
  </si>
  <si>
    <t xml:space="preserve">04_Parties_besoins</t>
  </si>
  <si>
    <t xml:space="preserve">Rôles et domaines</t>
  </si>
  <si>
    <t xml:space="preserve">04_Roles_domaines</t>
  </si>
  <si>
    <t xml:space="preserve">04_Captation</t>
  </si>
  <si>
    <t xml:space="preserve">Compétences</t>
  </si>
  <si>
    <t xml:space="preserve">04_Competences</t>
  </si>
  <si>
    <t xml:space="preserve">Veille et positions</t>
  </si>
  <si>
    <t xml:space="preserve">04_Veille_positions</t>
  </si>
  <si>
    <t xml:space="preserve">Registre décisions</t>
  </si>
  <si>
    <t xml:space="preserve">04_Decisions</t>
  </si>
  <si>
    <t xml:space="preserve">Indicateurs</t>
  </si>
  <si>
    <t xml:space="preserve">04_Indicateurs</t>
  </si>
  <si>
    <t xml:space="preserve">Risques et plan d'action</t>
  </si>
  <si>
    <t xml:space="preserve">04_Risques_actions</t>
  </si>
  <si>
    <t xml:space="preserve">module 05 · Contrôle et passation</t>
  </si>
  <si>
    <t xml:space="preserve">05_Guide</t>
  </si>
  <si>
    <t xml:space="preserve">5 tickets</t>
  </si>
  <si>
    <t xml:space="preserve">05_Tickets</t>
  </si>
  <si>
    <t xml:space="preserve">Participants</t>
  </si>
  <si>
    <t xml:space="preserve">05_Participants</t>
  </si>
  <si>
    <t xml:space="preserve">Tests dossiers</t>
  </si>
  <si>
    <t xml:space="preserve">05_Tests_dossiers</t>
  </si>
  <si>
    <t xml:space="preserve">Passation</t>
  </si>
  <si>
    <t xml:space="preserve">05_Passation</t>
  </si>
  <si>
    <t xml:space="preserve">Écarts</t>
  </si>
  <si>
    <t xml:space="preserve">05_Ecarts</t>
  </si>
  <si>
    <t xml:space="preserve">Synthèse</t>
  </si>
  <si>
    <t xml:space="preserve">05_Synthese</t>
  </si>
  <si>
    <t xml:space="preserve">Exemple affectations</t>
  </si>
  <si>
    <t xml:space="preserve">05_Ex_affectations</t>
  </si>
  <si>
    <t xml:space="preserve">Exemple notes initiales</t>
  </si>
  <si>
    <t xml:space="preserve">05_Ex_notes</t>
  </si>
  <si>
    <t xml:space="preserve">module 06 · Suivi des usages</t>
  </si>
  <si>
    <t xml:space="preserve">06_Guide</t>
  </si>
  <si>
    <t xml:space="preserve">Définitions</t>
  </si>
  <si>
    <t xml:space="preserve">06_Definitions</t>
  </si>
  <si>
    <t xml:space="preserve">Journal usages</t>
  </si>
  <si>
    <t xml:space="preserve">06_Journal_usages</t>
  </si>
  <si>
    <t xml:space="preserve">Tableau de bord</t>
  </si>
  <si>
    <t xml:space="preserve">06_Tableau_de_bord</t>
  </si>
  <si>
    <t xml:space="preserve">module 07 · Auto-diagnostic ISO 30401</t>
  </si>
  <si>
    <t xml:space="preserve">07_Guide</t>
  </si>
  <si>
    <t xml:space="preserve">Grille clauses</t>
  </si>
  <si>
    <t xml:space="preserve">07_Grille_clauses</t>
  </si>
  <si>
    <t xml:space="preserve">Plan d'action</t>
  </si>
  <si>
    <t xml:space="preserve">07_Actions</t>
  </si>
  <si>
    <t xml:space="preserve">Revue croisée</t>
  </si>
  <si>
    <t xml:space="preserve">07_Revue_croisee</t>
  </si>
  <si>
    <t xml:space="preserve">07_Tableau_de_bord</t>
  </si>
  <si>
    <t xml:space="preserve">Illustration initiale</t>
  </si>
  <si>
    <t xml:space="preserve">07_Ex_grille</t>
  </si>
  <si>
    <t xml:space="preserve">Actions illustratives</t>
  </si>
  <si>
    <t xml:space="preserve">07_Ex_actions</t>
  </si>
  <si>
    <t xml:space="preserve">module 08 · Feuille de route</t>
  </si>
  <si>
    <t xml:space="preserve">08_Guide</t>
  </si>
  <si>
    <t xml:space="preserve">08_Feuille_de_route</t>
  </si>
  <si>
    <t xml:space="preserve">Budget temps</t>
  </si>
  <si>
    <t xml:space="preserve">08_Budget_temps</t>
  </si>
  <si>
    <t xml:space="preserve">Journal pièces</t>
  </si>
  <si>
    <t xml:space="preserve">08_Journal_pieces</t>
  </si>
  <si>
    <t xml:space="preserve">08_Tableau_de_bord</t>
  </si>
  <si>
    <t xml:space="preserve">08_Ex_route</t>
  </si>
  <si>
    <t xml:space="preserve">module 09 · Bilan économique</t>
  </si>
  <si>
    <t xml:space="preserve">09_Guide</t>
  </si>
  <si>
    <t xml:space="preserve">Paramètres</t>
  </si>
  <si>
    <t xml:space="preserve">09_Parametres</t>
  </si>
  <si>
    <t xml:space="preserve">Coûts</t>
  </si>
  <si>
    <t xml:space="preserve">09_Couts</t>
  </si>
  <si>
    <t xml:space="preserve">Effets</t>
  </si>
  <si>
    <t xml:space="preserve">09_Effets</t>
  </si>
  <si>
    <t xml:space="preserve">09_Decision</t>
  </si>
  <si>
    <t xml:space="preserve">09_Tableau_de_bord</t>
  </si>
  <si>
    <t xml:space="preserve">Décision illustrative</t>
  </si>
  <si>
    <t xml:space="preserve">09_Ex_decision</t>
  </si>
  <si>
    <t xml:space="preserve">Bénéfices valorisés</t>
  </si>
  <si>
    <t xml:space="preserve">09_Benefices</t>
  </si>
  <si>
    <t xml:space="preserve">Scénarios</t>
  </si>
  <si>
    <t xml:space="preserve">09_Scenarios</t>
  </si>
  <si>
    <t xml:space="preserve">CORRESPONDANCE ENTRE LES ANNEXES DU MÉMOIRE ET LES MODULES DU CLASSEUR</t>
  </si>
  <si>
    <t xml:space="preserve">Numérotation des annexes du mémoire déposé le 7 septembre 2026, dans l’ordre de leur premier appel dans le texte. Un module du classeur peut servir plusieurs annexes ; une annexe sans module est une pièce du mémoire sans outil de saisie.</t>
  </si>
  <si>
    <t xml:space="preserve">Titre de l’annexe</t>
  </si>
  <si>
    <t xml:space="preserve">Module du classeur</t>
  </si>
  <si>
    <t xml:space="preserve">Feuilles du module</t>
  </si>
  <si>
    <t xml:space="preserve">Ordre d’emploi</t>
  </si>
  <si>
    <t xml:space="preserve">Usage de l’intelligence artificielle pour la rédaction du mémoire</t>
  </si>
  <si>
    <t xml:space="preserve">(pas de module)</t>
  </si>
  <si>
    <t xml:space="preserve">Protocole de contrôle, de reprise et de correction (outil 3)</t>
  </si>
  <si>
    <t xml:space="preserve">05 Contrôle et passation</t>
  </si>
  <si>
    <t xml:space="preserve">05_Guide, 05_Tickets, 05_Participants, 05_Tests_dossiers, 05_Passation, 05_Ecarts, 05_Synthese, 05_Ex_affectations, 05_Ex_notes</t>
  </si>
  <si>
    <t xml:space="preserve">6. Contrôle et passation</t>
  </si>
  <si>
    <t xml:space="preserve">Architecture générale de BA-Pilot et statut des démonstrations</t>
  </si>
  <si>
    <t xml:space="preserve">La démarche d'écoute : grille, entretiens, personas et parties prenantes</t>
  </si>
  <si>
    <t xml:space="preserve">Lire le mémoire et parcourir Méridien</t>
  </si>
  <si>
    <t xml:space="preserve">La démarche du chef de projet : le double diamant, ses phases, ses outils et ses annexes</t>
  </si>
  <si>
    <t xml:space="preserve">Modèle de charte d'usage de l'intelligence artificielle du cabinet</t>
  </si>
  <si>
    <t xml:space="preserve">Concepts et grille de qualification</t>
  </si>
  <si>
    <t xml:space="preserve">Choisir un niveau de formalisation adapté</t>
  </si>
  <si>
    <t xml:space="preserve">Conduire le projet du cabinet : neuf jalons et calendrier</t>
  </si>
  <si>
    <t xml:space="preserve">08 Feuille de route</t>
  </si>
  <si>
    <t xml:space="preserve">08_Guide, 08_Feuille_de_route, 08_Budget_temps, 08_Journal_pieces, 08_Tableau_de_bord, 08_Ex_route</t>
  </si>
  <si>
    <t xml:space="preserve">1. Feuille de route et jalons</t>
  </si>
  <si>
    <t xml:space="preserve">Auto-diagnostic ISO 30401 : examiner le système sur pièces</t>
  </si>
  <si>
    <t xml:space="preserve">07 Auto-diagnostic ISO 30401</t>
  </si>
  <si>
    <t xml:space="preserve">07_Guide, 07_Grille_clauses, 07_Actions, 07_Revue_croisee, 07_Tableau_de_bord, 07_Ex_grille, 07_Ex_actions</t>
  </si>
  <si>
    <t xml:space="preserve">8. Auto-diagnostic ISO 30401</t>
  </si>
  <si>
    <t xml:space="preserve">Du travail aux ressources, puis des ressources au travail</t>
  </si>
  <si>
    <t xml:space="preserve">Fiches de transparence et consignes de neuf fonctions d’assistance</t>
  </si>
  <si>
    <t xml:space="preserve">Bilan économique : charge, scénarios et décision</t>
  </si>
  <si>
    <t xml:space="preserve">09 Bilan économique</t>
  </si>
  <si>
    <t xml:space="preserve">09_Guide, 09_Parametres, 09_Couts, 09_Effets, 09_Decision, 09_Tableau_de_bord, 09_Ex_decision, 09_Benefices, 09_Scenarios</t>
  </si>
  <si>
    <t xml:space="preserve">9. Bilan économique et décision</t>
  </si>
  <si>
    <t xml:space="preserve">Kit de lancement d'une communauté de pratique cabinet (outil 5)</t>
  </si>
  <si>
    <t xml:space="preserve">Grille de captation par porte d'entrée</t>
  </si>
  <si>
    <t xml:space="preserve">01 Écoute de l’équipe, 03 Captation</t>
  </si>
  <si>
    <t xml:space="preserve">01_Guide, 01_Reponses, 01_Synthese_equipe ; 03_Guide, 03_Captation</t>
  </si>
  <si>
    <t xml:space="preserve">2. Écoute de l’équipe ; 5. Captation</t>
  </si>
  <si>
    <t xml:space="preserve">Construire une compétence : contrat de version et essai</t>
  </si>
  <si>
    <t xml:space="preserve">Conduire un atelier de construction en quatre temps</t>
  </si>
  <si>
    <t xml:space="preserve">Tenir la mémoire du client et préparer son programme de travail</t>
  </si>
  <si>
    <t xml:space="preserve">Protocole de veille rattachée aux contenus</t>
  </si>
  <si>
    <t xml:space="preserve">Mesurer l’usage, la continuité et les suites données</t>
  </si>
  <si>
    <t xml:space="preserve">06 Suivi des usages</t>
  </si>
  <si>
    <t xml:space="preserve">06_Guide, 06_Definitions, 06_Journal_usages, 06_Tableau_de_bord</t>
  </si>
  <si>
    <t xml:space="preserve">7. Suivi des usages</t>
  </si>
  <si>
    <t xml:space="preserve">Modèle de gouvernance et calendrier-type</t>
  </si>
  <si>
    <t xml:space="preserve">Le domaine de gouvernance : un territoire de responsabilité</t>
  </si>
  <si>
    <t xml:space="preserve">L'instruction système de l'agent de clôture, version cible, et son contrôle</t>
  </si>
  <si>
    <t xml:space="preserve">Grille de choix du premier chantier (outil 2)</t>
  </si>
  <si>
    <t xml:space="preserve">02 Choix du premier chantier</t>
  </si>
  <si>
    <t xml:space="preserve">02_Guide, 02_Notation, 02_Referentiel, 02_Decision</t>
  </si>
  <si>
    <t xml:space="preserve">3. Choix du premier chantier</t>
  </si>
  <si>
    <t xml:space="preserve">Organismes de formation : parcours, pièces et mise à l’épreuve</t>
  </si>
  <si>
    <t xml:space="preserve">Le kit « cabinet apprenant » : commencer avec les outils du cabinet</t>
  </si>
  <si>
    <t xml:space="preserve">04 Système réduit</t>
  </si>
  <si>
    <t xml:space="preserve">04_Guide, 04_Mandat, 04_Parties_besoins, 04_Roles_domaines, 04_Captation, 04_Competences, 04_Veille_positions, 04_Decisions, 04_Indicateurs, 04_Risques_actions</t>
  </si>
  <si>
    <t xml:space="preserve">4. Système réduit (parcours minimal)</t>
  </si>
  <si>
    <t xml:space="preserve">Notice du module du système réduit dans le classeur unique</t>
  </si>
  <si>
    <t xml:space="preserve">Le skill du KM manager assistant : confier le classeur unique à un assistant</t>
  </si>
  <si>
    <t xml:space="preserve">(pas de module : mode d’emploi et skill remis avec le classeur)</t>
  </si>
  <si>
    <t xml:space="preserve">Lecture inverse : module → annexes</t>
  </si>
  <si>
    <t xml:space="preserve">annexe 16</t>
  </si>
  <si>
    <t xml:space="preserve">01_Guide, 01_Reponses, 01_Synthese_equipe</t>
  </si>
  <si>
    <t xml:space="preserve">annexe 25</t>
  </si>
  <si>
    <t xml:space="preserve">03_Guide, 03_Captation</t>
  </si>
  <si>
    <t xml:space="preserve">annexes 27 et 28</t>
  </si>
  <si>
    <t xml:space="preserve">annexe 2</t>
  </si>
  <si>
    <t xml:space="preserve">annexe 21</t>
  </si>
  <si>
    <t xml:space="preserve">annexe 11</t>
  </si>
  <si>
    <t xml:space="preserve">annexe 10</t>
  </si>
  <si>
    <t xml:space="preserve">annexe 14</t>
  </si>
  <si>
    <t xml:space="preserve">CONTRÔLES EXÉCUTÉS ET LIMITES</t>
  </si>
  <si>
    <t xml:space="preserve">28 / 28 tests automatisés réussis lors de la livraison précédente. Les vérifications V3 sont décrites dans CONTROLE_FORMULES_V3.md. Ces tests techniques ne réalisent ni une passation humaine ni une certification.</t>
  </si>
  <si>
    <t xml:space="preserve">Test</t>
  </si>
  <si>
    <t xml:space="preserve">Cas exécuté</t>
  </si>
  <si>
    <t xml:space="preserve">Résultat attendu</t>
  </si>
  <si>
    <t xml:space="preserve">Résultat obtenu</t>
  </si>
  <si>
    <t xml:space="preserve">Verdict</t>
  </si>
  <si>
    <t xml:space="preserve">Nature</t>
  </si>
  <si>
    <t xml:space="preserve">T01</t>
  </si>
  <si>
    <t xml:space="preserve">État initial sans mesure et exemples exclus</t>
  </si>
  <si>
    <t xml:space="preserve">01_Synthese_equipe!B9 = 0 ; 07_Tableau_de_bord!B9 = 24 ; 09_Decision!B9 = Non mesuré ; 06_Tableau_de_bord!G7 = 0</t>
  </si>
  <si>
    <t xml:space="preserve">0 ; 24 ; Non mesuré ; 0</t>
  </si>
  <si>
    <t xml:space="preserve">RÉUSSI</t>
  </si>
  <si>
    <t xml:space="preserve">Test technique</t>
  </si>
  <si>
    <t xml:space="preserve">T02</t>
  </si>
  <si>
    <t xml:space="preserve">Questionnaire complet, inversion de la question 12</t>
  </si>
  <si>
    <t xml:space="preserve">01_Reponses!D20 = 24 ; 01_Synthese_equipe!B9 = 1 ; 01_Synthese_equipe!C9 = 24</t>
  </si>
  <si>
    <t xml:space="preserve">24 ; 1 ; 24</t>
  </si>
  <si>
    <t xml:space="preserve">T03</t>
  </si>
  <si>
    <t xml:space="preserve">Questionnaire incomplet exclu de la moyenne</t>
  </si>
  <si>
    <t xml:space="preserve">01_Reponses!D20 = Non mesuré ; 01_Synthese_equipe!B9 = 0</t>
  </si>
  <si>
    <t xml:space="preserve">Non mesuré ; 0</t>
  </si>
  <si>
    <t xml:space="preserve">T04</t>
  </si>
  <si>
    <t xml:space="preserve">Nouveau sujet après l'ancienne limite, total et renvoi décision</t>
  </si>
  <si>
    <t xml:space="preserve">02_Notation!J28 = 24 ; 02_Notation!O28 = Oui ; 02_Decision!B9 = 24</t>
  </si>
  <si>
    <t xml:space="preserve">24 ; Oui ; 24</t>
  </si>
  <si>
    <t xml:space="preserve">T05</t>
  </si>
  <si>
    <t xml:space="preserve">Condition non compensable bloquante</t>
  </si>
  <si>
    <t xml:space="preserve">02_Notation!J28 = 24 ; 02_Notation!O28 = Non</t>
  </si>
  <si>
    <t xml:space="preserve">24 ; Non</t>
  </si>
  <si>
    <t xml:space="preserve">T06</t>
  </si>
  <si>
    <t xml:space="preserve">Un sujet sans notes n'est pas noté zéro</t>
  </si>
  <si>
    <t xml:space="preserve">02_Notation!J9 = Non mesuré</t>
  </si>
  <si>
    <t xml:space="preserve">Non mesuré</t>
  </si>
  <si>
    <t xml:space="preserve">T07</t>
  </si>
  <si>
    <t xml:space="preserve">Sept critères satisfaisants et décision</t>
  </si>
  <si>
    <t xml:space="preserve">05_Tests_dossiers!N7 = 14 ; 05_Synthese!B8 = 1 ; 05_Synthese!B13 = 1</t>
  </si>
  <si>
    <t xml:space="preserve">14 ; 1 ; 1</t>
  </si>
  <si>
    <t xml:space="preserve">T08</t>
  </si>
  <si>
    <t xml:space="preserve">Une décision sans notation ne vaut pas test complet</t>
  </si>
  <si>
    <t xml:space="preserve">05_Synthese!B8 = 0 ; 05_Synthese!B13 = 0</t>
  </si>
  <si>
    <t xml:space="preserve">0 ; 0</t>
  </si>
  <si>
    <t xml:space="preserve">T09</t>
  </si>
  <si>
    <t xml:space="preserve">Durée négative signalée</t>
  </si>
  <si>
    <t xml:space="preserve">05_Synthese!B12 = À corriger</t>
  </si>
  <si>
    <t xml:space="preserve">À corriger</t>
  </si>
  <si>
    <t xml:space="preserve">T10</t>
  </si>
  <si>
    <t xml:space="preserve">Clause tenue sur pièce, examen daté et attribué</t>
  </si>
  <si>
    <t xml:space="preserve">07_Grille_clauses!O7 = Tenue ; 07_Tableau_de_bord!B7 = 1</t>
  </si>
  <si>
    <t xml:space="preserve">Tenue ; 1</t>
  </si>
  <si>
    <t xml:space="preserve">T11</t>
  </si>
  <si>
    <t xml:space="preserve">État Tenue sans examen daté</t>
  </si>
  <si>
    <t xml:space="preserve">07_Grille_clauses!O7 = Inconnue</t>
  </si>
  <si>
    <t xml:space="preserve">Inconnue</t>
  </si>
  <si>
    <t xml:space="preserve">T12</t>
  </si>
  <si>
    <t xml:space="preserve">Date nulle rejetée</t>
  </si>
  <si>
    <t xml:space="preserve">T13</t>
  </si>
  <si>
    <t xml:space="preserve">Clôture documentée d'une étape</t>
  </si>
  <si>
    <t xml:space="preserve">08_Feuille_de_route!Q7 = Clos documenté ; 08_Tableau_de_bord!B7 = 1</t>
  </si>
  <si>
    <t xml:space="preserve">Clos documenté ; 1</t>
  </si>
  <si>
    <t xml:space="preserve">T14</t>
  </si>
  <si>
    <t xml:space="preserve">Clôture antérieure à l'ouverture</t>
  </si>
  <si>
    <t xml:space="preserve">08_Feuille_de_route!Q7 = Non documenté</t>
  </si>
  <si>
    <t xml:space="preserve">Non documenté</t>
  </si>
  <si>
    <t xml:space="preserve">T15</t>
  </si>
  <si>
    <t xml:space="preserve">Budget : deux heures à cinquante euros</t>
  </si>
  <si>
    <t xml:space="preserve">08_Budget_temps!H7 = 100 ; 08_Tableau_de_bord!B11 = 2 ; 08_Tableau_de_bord!B12 = 100</t>
  </si>
  <si>
    <t xml:space="preserve">100 ; 2 ; 100</t>
  </si>
  <si>
    <t xml:space="preserve">T16</t>
  </si>
  <si>
    <t xml:space="preserve">Budget : taux absent, coût non calculé</t>
  </si>
  <si>
    <t xml:space="preserve">08_Tableau_de_bord!B11 = 2 ; 08_Tableau_de_bord!B12 = À compléter</t>
  </si>
  <si>
    <t xml:space="preserve">2 ; À compléter</t>
  </si>
  <si>
    <t xml:space="preserve">T17</t>
  </si>
  <si>
    <t xml:space="preserve">Budget : ligne constatée sans date</t>
  </si>
  <si>
    <t xml:space="preserve">08_Tableau_de_bord!B11 = À compléter ; 08_Tableau_de_bord!B12 = À compléter</t>
  </si>
  <si>
    <t xml:space="preserve">À compléter ; À compléter</t>
  </si>
  <si>
    <t xml:space="preserve">T18</t>
  </si>
  <si>
    <t xml:space="preserve">Coût constaté documenté</t>
  </si>
  <si>
    <t xml:space="preserve">09_Couts!H7 = 100 ; 09_Decision!B9 = 100</t>
  </si>
  <si>
    <t xml:space="preserve">100 ; 100</t>
  </si>
  <si>
    <t xml:space="preserve">T19</t>
  </si>
  <si>
    <t xml:space="preserve">Coût constaté sans taux</t>
  </si>
  <si>
    <t xml:space="preserve">09_Decision!B9 = À compléter</t>
  </si>
  <si>
    <t xml:space="preserve">À compléter</t>
  </si>
  <si>
    <t xml:space="preserve">T20</t>
  </si>
  <si>
    <t xml:space="preserve">Coût négatif rejeté</t>
  </si>
  <si>
    <t xml:space="preserve">09_Couts!H7 = À corriger ; 09_Decision!B9 = À compléter</t>
  </si>
  <si>
    <t xml:space="preserve">À corriger ; À compléter</t>
  </si>
  <si>
    <t xml:space="preserve">T21</t>
  </si>
  <si>
    <t xml:space="preserve">Bénéfice documenté et solde</t>
  </si>
  <si>
    <t xml:space="preserve">09_Benefices!I7 = Mesuré ; 09_Decision!B11 = 150 ; 09_Decision!B12 = 50</t>
  </si>
  <si>
    <t xml:space="preserve">Mesuré ; 150 ; 50</t>
  </si>
  <si>
    <t xml:space="preserve">T22</t>
  </si>
  <si>
    <t xml:space="preserve">Identifiant de bénéfice dupliqué au-delà de l'ancienne limite</t>
  </si>
  <si>
    <t xml:space="preserve">09_Benefices!I7 = À compléter ; 09_Decision!B11 = À compléter</t>
  </si>
  <si>
    <t xml:space="preserve">T23</t>
  </si>
  <si>
    <t xml:space="preserve">Scénario : bénéfice, solde et seuil</t>
  </si>
  <si>
    <t xml:space="preserve">09_Scenarios!G7 = 100 ; 09_Scenarios!H7 = 50 ; 09_Scenarios!I7 = 10</t>
  </si>
  <si>
    <t xml:space="preserve">100 ; 50 ; 10</t>
  </si>
  <si>
    <t xml:space="preserve">T24</t>
  </si>
  <si>
    <t xml:space="preserve">Scénario avec gain nul : pas de division par zéro</t>
  </si>
  <si>
    <t xml:space="preserve">09_Scenarios!I7 = Aucun seuil si gain nul</t>
  </si>
  <si>
    <t xml:space="preserve">Aucun seuil si gain nul</t>
  </si>
  <si>
    <t xml:space="preserve">T25</t>
  </si>
  <si>
    <t xml:space="preserve">Enregistrement réel au-delà des 50 lignes initiales ; durée nulle explicite</t>
  </si>
  <si>
    <t xml:space="preserve">06_Tableau_de_bord!G7 = 1 ; 06_Tableau_de_bord!G8 = 1 ; 06_Tableau_de_bord!G10 = 0 ; 06_Tableau_de_bord!G11 = 1</t>
  </si>
  <si>
    <t xml:space="preserve">1 ; 1 ; 0 ; 1</t>
  </si>
  <si>
    <t xml:space="preserve">T26</t>
  </si>
  <si>
    <t xml:space="preserve">Un enregistrement fictif n'entre pas dans le total réel</t>
  </si>
  <si>
    <t xml:space="preserve">06_Tableau_de_bord!G7 = 0 ; 06_Tableau_de_bord!G13 = 1</t>
  </si>
  <si>
    <t xml:space="preserve">0 ; 1</t>
  </si>
  <si>
    <t xml:space="preserve">T27</t>
  </si>
  <si>
    <t xml:space="preserve">Un enregistrement sans personne est exclu du total qualifié</t>
  </si>
  <si>
    <t xml:space="preserve">06_Tableau_de_bord!G7 = 0 ; 06_Tableau_de_bord!G15 = 1</t>
  </si>
  <si>
    <t xml:space="preserve">T28</t>
  </si>
  <si>
    <t xml:space="preserve">Coûts : ajout après l'ancienne limite</t>
  </si>
  <si>
    <t xml:space="preserve">09_Couts!H57 = 120 ; 09_Decision!B9 = 120</t>
  </si>
  <si>
    <t xml:space="preserve">120 ; 120</t>
  </si>
  <si>
    <t xml:space="preserve">PÉRIMÈTRE DES VÉRIFICATIONS</t>
  </si>
  <si>
    <t xml:space="preserve">Sources</t>
  </si>
  <si>
    <t xml:space="preserve">9 originaux identiques à ceux du paquet de 12 h 30 ; archive d’origine non modifiée.</t>
  </si>
  <si>
    <t xml:space="preserve">Conservation</t>
  </si>
  <si>
    <t xml:space="preserve">54 feuilles sources reprises, avec un décalage uniforme de trois lignes. Aucune feuille source supprimée.</t>
  </si>
  <si>
    <t xml:space="preserve">Navigation</t>
  </si>
  <si>
    <t xml:space="preserve">Sommaire et menus internes. Les anciens noms de fichiers servent uniquement à documenter la provenance.</t>
  </si>
  <si>
    <t xml:space="preserve">Calculs</t>
  </si>
  <si>
    <t xml:space="preserve">Scores, éligibilité, complétude, coûts, solde, scénarios, doublons et ajout de lignes : voir les 28 tests ci-dessus.</t>
  </si>
  <si>
    <t xml:space="preserve">Saisies</t>
  </si>
  <si>
    <t xml:space="preserve">Listes superposées corrigées ; validations prolongées ; dates et montants contrôlés. Un collage peut contourner certaines validations Excel.</t>
  </si>
  <si>
    <t xml:space="preserve">Périmètre des tests</t>
  </si>
  <si>
    <t xml:space="preserve">Les tests de calcul ne vérifient pas l’authenticité des pièces, les signatures, la pertinence des taux ni l’exhaustivité du coût.</t>
  </si>
  <si>
    <t xml:space="preserve">Microsoft Excel</t>
  </si>
  <si>
    <t xml:space="preserve">Ouverture et manipulation dans l’application Microsoft Excel non effectuées dans cet environnement. Les liens et les règles sont livrés au format .xlsx.</t>
  </si>
  <si>
    <t xml:space="preserve">Extension des tableaux</t>
  </si>
  <si>
    <t xml:space="preserve">Les ajouts testés dépassent les anciennes limites et restent dans les 200 lignes préparées. Au-delà, vérifier le recopiage des formules et des validations.</t>
  </si>
  <si>
    <t xml:space="preserve">Statut des exemples</t>
  </si>
  <si>
    <t xml:space="preserve">Le module 04 et les feuilles Ex sont illustratifs. Les chiffres non vérifiés du module 06 restent séparés des comptages du journal.</t>
  </si>
  <si>
    <t xml:space="preserve">Mémoire et annexes</t>
  </si>
  <si>
    <t xml:space="preserve">Non modifiés dans cette livraison. Le sommaire donne l’origine de chaque onglet dans les neuf modules.</t>
  </si>
  <si>
    <t xml:space="preserve">REPÈRES DE VERSION ET D’UTILISATION</t>
  </si>
  <si>
    <t xml:space="preserve">Classeur</t>
  </si>
  <si>
    <t xml:space="preserve">Classeur des outils déposé avec le mémoire · 7 septembre 2026</t>
  </si>
  <si>
    <t xml:space="preserve">Base</t>
  </si>
  <si>
    <t xml:space="preserve">Consolidation des neuf modules d’outils du mémoire, 7 septembre 2026</t>
  </si>
  <si>
    <t xml:space="preserve">Vérification</t>
  </si>
  <si>
    <t xml:space="preserve">Calculs et libellés vérifiés le 7 septembre 2026 ; recette de consolidation dans 00_Controles ; quatre calculs rétablis dans 09_Ex_decision et qualification corrigée dans 09_Benefices.</t>
  </si>
  <si>
    <t xml:space="preserve">Portée</t>
  </si>
  <si>
    <t xml:space="preserve">Consolidation, corrections techniques ciblées, présentation et vérification des calculs ; version déposée avec le mémoire.</t>
  </si>
  <si>
    <t xml:space="preserve">Saisie préparée</t>
  </si>
  <si>
    <t xml:space="preserve">200 lignes par tableau extensible. Les protocoles de 5 tickets, 10 dossiers, 24 clauses et 9 étapes restent bornés.</t>
  </si>
  <si>
    <t xml:space="preserve">Extension</t>
  </si>
  <si>
    <t xml:space="preserve">Saisir dans les lignes préparées. Au-delà, insérer une ligne dans le tableau Excel, puis vérifier la formule et la validation de la nouvelle ligne.</t>
  </si>
  <si>
    <t xml:space="preserve">Champs calculés</t>
  </si>
  <si>
    <t xml:space="preserve">Bleu clair. Ne pas les écraser par une saisie ; aucune protection par mot de passe n’est appliquée.</t>
  </si>
  <si>
    <t xml:space="preserve">Coûts unitaires</t>
  </si>
  <si>
    <t xml:space="preserve">Renseigner le module 09. Reporter explicitement le taux retenu dans chaque poste ; ne pas inventer de taux moyen.</t>
  </si>
  <si>
    <t xml:space="preserve">Budget / bilan</t>
  </si>
  <si>
    <t xml:space="preserve">Le module 08 suit la charge de travail ; le module 09 consolide les coûts. Ne pas compter deux fois une même charge.</t>
  </si>
  <si>
    <t xml:space="preserve">Exemples</t>
  </si>
  <si>
    <t xml:space="preserve">Les exemples sources sont conservés et identifiés. Ils ne prouvent pas un usage, une décision ou un résultat du cabinet.</t>
  </si>
  <si>
    <t xml:space="preserve">Tests</t>
  </si>
  <si>
    <t xml:space="preserve">La recette de consolidation est conservée dans 00_Controles ; les contrôles complémentaires du 7 septembre figurent dans le journal du kit. Aucun test humain n’en est déduit.</t>
  </si>
  <si>
    <t xml:space="preserve">ISO 30401</t>
  </si>
  <si>
    <t xml:space="preserve">Le module conserve la lecture ISO 30401:2018 de la source. Aucune actualisation normative ni certification n’est revendiquée.</t>
  </si>
  <si>
    <t xml:space="preserve">Périmètre TVA / Noria</t>
  </si>
  <si>
    <t xml:space="preserve">Le test des dix dossiers du module 05 est l’extension TVA de l’annexe 2, § 5. Le lot mensuel Noria du § 4 n’est pas remplacé ou inventé.</t>
  </si>
  <si>
    <t xml:space="preserve">Données confidentielles</t>
  </si>
  <si>
    <t xml:space="preserve">Le fichier unique ne cloisonne pas les accès par feuille. Renseigner les outils avec des données autorisées et partager le fichier selon son périmètre.</t>
  </si>
  <si>
    <t xml:space="preserve">Compatibilité</t>
  </si>
  <si>
    <t xml:space="preserve">Fichier .xlsx sans macro et sans liaison externe. Aucune ouverture dans Microsoft Excel natif n’a été effectuée ici.</t>
  </si>
  <si>
    <t xml:space="preserve">01  |  Écoute de l’équipe  •  Annexe 16  •  MODÈLE / DONNÉES À RENSEIGNER</t>
  </si>
  <si>
    <t xml:space="preserve">Auto-diagnostic — douze questions pour statuer sur son propre cabinet</t>
  </si>
  <si>
    <t xml:space="preserve">Source</t>
  </si>
  <si>
    <t xml:space="preserve">Annexe 16, section 6, et annexe 4 du mémoire. Classeur sans macro ni connexion.</t>
  </si>
  <si>
    <t xml:space="preserve">Étape 1 — individuel (10 min)</t>
  </si>
  <si>
    <t xml:space="preserve">Chaque participant répond seul, sans concertation, dans SA colonne de la feuille « 01_Reponses » : trois réponses possibles partout — oui / parfois / non — et son rôle en tête de colonne.</t>
  </si>
  <si>
    <t xml:space="preserve">Étape 2 — collectif (20 min)</t>
  </si>
  <si>
    <t xml:space="preserve">Ouvrir la feuille « 01_Synthese_equipe » : la lecture se fait PAR RÔLE (direction, encadrement, terrain), jamais en moyenne globale, qui écrase les écarts. Discuter d'abord les questions où les rôles divergent.</t>
  </si>
  <si>
    <t xml:space="preserve">Barème</t>
  </si>
  <si>
    <t xml:space="preserve">oui = 2 · parfois = 1 · non = 0 ; la question 12 est comptée en sens inverse. Total sur 24. 17-24 : mémoire de cabinet · 9-16 : mémoire d'outils · 0-8 : mémoire de personnes.</t>
  </si>
  <si>
    <t xml:space="preserve">Légende</t>
  </si>
  <si>
    <t xml:space="preserve">Cellules jaunes à remplir. La colonne C reste un exemple conservé, toujours exclu de la synthèse. Utiliser D à M pour les réponses. Seuls les questionnaires complets entrent dans la moyenne par rôle.</t>
  </si>
  <si>
    <t xml:space="preserve">Diagnostic déclaratif : il mesure des perceptions, pas des faits. L'écart entre les perceptions est précisément l'information recherchée.</t>
  </si>
  <si>
    <t xml:space="preserve">FEUILLES DU MODULE</t>
  </si>
  <si>
    <t xml:space="preserve">Annexe 16 du mémoire. Les noms de feuilles sont répertoriés dans le sommaire.</t>
  </si>
  <si>
    <t xml:space="preserve">Une colonne par répondant — réponses individuelles, sans concertation.</t>
  </si>
  <si>
    <t xml:space="preserve">#</t>
  </si>
  <si>
    <t xml:space="preserve">Question</t>
  </si>
  <si>
    <t xml:space="preserve">Exemple fictif (conservé)</t>
  </si>
  <si>
    <t xml:space="preserve">Répondant 1</t>
  </si>
  <si>
    <t xml:space="preserve">Répondant 2</t>
  </si>
  <si>
    <t xml:space="preserve">Répondant 3</t>
  </si>
  <si>
    <t xml:space="preserve">Répondant 4</t>
  </si>
  <si>
    <t xml:space="preserve">Répondant 5</t>
  </si>
  <si>
    <t xml:space="preserve">Répondant 6</t>
  </si>
  <si>
    <t xml:space="preserve">Répondant 7</t>
  </si>
  <si>
    <t xml:space="preserve">Répondant 8</t>
  </si>
  <si>
    <t xml:space="preserve">Répondant 9</t>
  </si>
  <si>
    <t xml:space="preserve">Répondant 10</t>
  </si>
  <si>
    <t xml:space="preserve">Rôle du répondant (direction / encadrement / terrain)</t>
  </si>
  <si>
    <t xml:space="preserve">terrain</t>
  </si>
  <si>
    <t xml:space="preserve">Une information client donnée par téléphone laisse-t-elle un enregistrement qu'un collègue peut consulter ?</t>
  </si>
  <si>
    <t xml:space="preserve">parfois</t>
  </si>
  <si>
    <t xml:space="preserve">Ce que l'accueil ou le standard apprend d'un client remonte-t-il vers le dossier ou l'annuaire ?</t>
  </si>
  <si>
    <t xml:space="preserve">non</t>
  </si>
  <si>
    <t xml:space="preserve">Les échanges par messagerie instantanée avec un client sont-ils rapatriés vers le fil du dossier ?</t>
  </si>
  <si>
    <t xml:space="preserve">Une visioconférence ou un rendez-vous important laisse-t-il un relevé de décisions daté ?</t>
  </si>
  <si>
    <t xml:space="preserve">oui</t>
  </si>
  <si>
    <t xml:space="preserve">Le contexte d'entrée d'un dossier repris est-il reconstitué et consigné, au-delà de la balance ?</t>
  </si>
  <si>
    <t xml:space="preserve">Après un contrôle, une urgence ou un incident, un retour d'expérience est-il consigné dans les jours qui suivent ?</t>
  </si>
  <si>
    <t xml:space="preserve">Ce qui a été promis au client au rendez-vous de bilan est-il retrouvable six mois plus tard ?</t>
  </si>
  <si>
    <t xml:space="preserve">Au départ d'un collaborateur, la relation avec ses clients se transmet-elle sans que le client doive s'en apercevoir ?</t>
  </si>
  <si>
    <t xml:space="preserve">Quand deux collaborateurs reçoivent la même question, la position du cabinet est-elle retrouvable ?</t>
  </si>
  <si>
    <t xml:space="preserve">La personne qui décroche peut-elle consulter les habitudes, l'interlocuteur réel et les sujets sensibles du client ?</t>
  </si>
  <si>
    <t xml:space="preserve">Le cabinet distingue-t-il ce qui, dans le dossier, ne doit jamais ressortir vers le client ?</t>
  </si>
  <si>
    <t xml:space="preserve">Un client doit-il réexpliquer sa situation lorsqu'il change d'interlocuteur ? (comptée en sens inverse)</t>
  </si>
  <si>
    <t xml:space="preserve">Réponses données (sur 12)</t>
  </si>
  <si>
    <t xml:space="preserve">Total (sur 24)</t>
  </si>
  <si>
    <t xml:space="preserve">Lecture par rôle — jamais en moyenne globale : les écarts entre strates sont le résultat.</t>
  </si>
  <si>
    <t xml:space="preserve">Rôle</t>
  </si>
  <si>
    <t xml:space="preserve">Total moyen (sur 24)</t>
  </si>
  <si>
    <t xml:space="preserve">direction</t>
  </si>
  <si>
    <t xml:space="preserve">encadrement</t>
  </si>
  <si>
    <t xml:space="preserve">Écart direction − terrain</t>
  </si>
  <si>
    <t xml:space="preserve">L’écart compare les perceptions de la direction et du terrain. Il ne permet pas de dire quel rôle a raison. Discuter les réponses divergentes et les confronter aux pièces.</t>
  </si>
  <si>
    <t xml:space="preserve">02  |  Choix du premier chantier  •  Annexe 25  •  MODÈLE / DONNÉES À RENSEIGNER</t>
  </si>
  <si>
    <t xml:space="preserve">OUTIL 2 – GRILLE DE CHOIX DU PREMIER CHANTIER</t>
  </si>
  <si>
    <t xml:space="preserve">Comparer plusieurs sujets sur des critères communs, puis motiver la décision sans laisser le score remplacer le jugement.</t>
  </si>
  <si>
    <t xml:space="preserve">Étape</t>
  </si>
  <si>
    <t xml:space="preserve">Action</t>
  </si>
  <si>
    <t xml:space="preserve">1</t>
  </si>
  <si>
    <t xml:space="preserve">Recenser trois à cinq sujets issus de l'écoute et du portefeuille.</t>
  </si>
  <si>
    <t xml:space="preserve">Noter chaque critère de 0 à 3 dans la feuille « 02_Notation ».</t>
  </si>
  <si>
    <t xml:space="preserve">3</t>
  </si>
  <si>
    <t xml:space="preserve">Documenter les quatre conditions non compensables.</t>
  </si>
  <si>
    <t xml:space="preserve">4</t>
  </si>
  <si>
    <t xml:space="preserve">Comparer le total, le risque et la capacité réelle de test.</t>
  </si>
  <si>
    <t xml:space="preserve">5</t>
  </si>
  <si>
    <t xml:space="preserve">Choisir : retenir, réduire, différer ou écarter.</t>
  </si>
  <si>
    <t xml:space="preserve">6</t>
  </si>
  <si>
    <t xml:space="preserve">Copier la décision dans la feuille « 02_Decision » et conserver les pièces.</t>
  </si>
  <si>
    <t xml:space="preserve">Règle</t>
  </si>
  <si>
    <t xml:space="preserve">Une condition non compensable à « Non » rend le sujet inéligible, quel que soit son total.</t>
  </si>
  <si>
    <t xml:space="preserve">Annexe 25 du mémoire. Les noms de feuilles sont répertoriés dans le sommaire.</t>
  </si>
  <si>
    <t xml:space="preserve">NOTATION DES SUJETS</t>
  </si>
  <si>
    <t xml:space="preserve">La première ligne est un exemple fictif sur la TVA, non une mesure. Saisir les autres sujets et les huit notes avant comparaison. Éligibilité calculée ≠ décision signée.</t>
  </si>
  <si>
    <t xml:space="preserve">Sujet</t>
  </si>
  <si>
    <t xml:space="preserve">Fréquence</t>
  </si>
  <si>
    <t xml:space="preserve">Risque</t>
  </si>
  <si>
    <t xml:space="preserve">Valeur client</t>
  </si>
  <si>
    <t xml:space="preserve">Dépendance</t>
  </si>
  <si>
    <t xml:space="preserve">Pièces</t>
  </si>
  <si>
    <t xml:space="preserve">Validation</t>
  </si>
  <si>
    <t xml:space="preserve">Testabilité</t>
  </si>
  <si>
    <t xml:space="preserve">Total</t>
  </si>
  <si>
    <t xml:space="preserve">Source identifiable</t>
  </si>
  <si>
    <t xml:space="preserve">Personne habilitée</t>
  </si>
  <si>
    <t xml:space="preserve">Dossier d'essai</t>
  </si>
  <si>
    <t xml:space="preserve">Confidentialité</t>
  </si>
  <si>
    <t xml:space="preserve">Éligible</t>
  </si>
  <si>
    <t xml:space="preserve">Motif et périmètre</t>
  </si>
  <si>
    <t xml:space="preserve">TVA des organismes de formation</t>
  </si>
  <si>
    <t xml:space="preserve">Oui</t>
  </si>
  <si>
    <t xml:space="preserve">Retenir</t>
  </si>
  <si>
    <t xml:space="preserve">Périmètre limité à la préparation du traitement de la TVA et aux pièces nécessaires.</t>
  </si>
  <si>
    <t xml:space="preserve">RÉFÉRENTIEL DE NOTATION</t>
  </si>
  <si>
    <t xml:space="preserve">Critère</t>
  </si>
  <si>
    <t xml:space="preserve">0</t>
  </si>
  <si>
    <t xml:space="preserve">Question de contrôle</t>
  </si>
  <si>
    <t xml:space="preserve">Aucun cas</t>
  </si>
  <si>
    <t xml:space="preserve">Cas isolé</t>
  </si>
  <si>
    <t xml:space="preserve">Plusieurs cas</t>
  </si>
  <si>
    <t xml:space="preserve">Situation récurrente et documentée</t>
  </si>
  <si>
    <t xml:space="preserve">Combien de dossiers rencontrent la situation ?</t>
  </si>
  <si>
    <t xml:space="preserve">Faible</t>
  </si>
  <si>
    <t xml:space="preserve">Limité</t>
  </si>
  <si>
    <t xml:space="preserve">Significatif</t>
  </si>
  <si>
    <t xml:space="preserve">Erreur susceptible d'engager fortement le cabinet</t>
  </si>
  <si>
    <t xml:space="preserve">Quelle serait la conséquence d'une erreur ?</t>
  </si>
  <si>
    <t xml:space="preserve">Non identifiée</t>
  </si>
  <si>
    <t xml:space="preserve">Indirecte</t>
  </si>
  <si>
    <t xml:space="preserve">Service amélioré</t>
  </si>
  <si>
    <t xml:space="preserve">Décision ou continuité directement concernée</t>
  </si>
  <si>
    <t xml:space="preserve">Quel geste du client peut évoluer ?</t>
  </si>
  <si>
    <t xml:space="preserve">Aucune</t>
  </si>
  <si>
    <t xml:space="preserve">Savoir concentré</t>
  </si>
  <si>
    <t xml:space="preserve">Interruption probable en cas d'absence</t>
  </si>
  <si>
    <t xml:space="preserve">Qui sait aujourd'hui ?</t>
  </si>
  <si>
    <t xml:space="preserve">Absentes</t>
  </si>
  <si>
    <t xml:space="preserve">Dispersées</t>
  </si>
  <si>
    <t xml:space="preserve">Identifiables</t>
  </si>
  <si>
    <t xml:space="preserve">Primaires, datées et maintenables</t>
  </si>
  <si>
    <t xml:space="preserve">Le corpus peut-il être borné ?</t>
  </si>
  <si>
    <t xml:space="preserve">Peu exploitables</t>
  </si>
  <si>
    <t xml:space="preserve">Cas normaux, limites et divergences</t>
  </si>
  <si>
    <t xml:space="preserve">Peut-on préparer un cas d'essai ?</t>
  </si>
  <si>
    <t xml:space="preserve">Extérieure seulement</t>
  </si>
  <si>
    <t xml:space="preserve">Interne partielle</t>
  </si>
  <si>
    <t xml:space="preserve">Référent et contradicteur disponibles</t>
  </si>
  <si>
    <t xml:space="preserve">Qui peut assumer la position ?</t>
  </si>
  <si>
    <t xml:space="preserve">Impossible</t>
  </si>
  <si>
    <t xml:space="preserve">Essai artificiel</t>
  </si>
  <si>
    <t xml:space="preserve">Périmètre limité</t>
  </si>
  <si>
    <t xml:space="preserve">Cas réels et résultat de référence disponibles</t>
  </si>
  <si>
    <t xml:space="preserve">Le test peut-il échouer ?</t>
  </si>
  <si>
    <t xml:space="preserve">Conditions non compensables</t>
  </si>
  <si>
    <t xml:space="preserve">Condition</t>
  </si>
  <si>
    <t xml:space="preserve">Lecture</t>
  </si>
  <si>
    <t xml:space="preserve">Une source peut être consultée et maintenue.</t>
  </si>
  <si>
    <t xml:space="preserve">Une personne peut apprécier et assumer la position.</t>
  </si>
  <si>
    <t xml:space="preserve">Un cas permet de confronter la ressource au travail.</t>
  </si>
  <si>
    <t xml:space="preserve">Le protocole protège les informations et respecte le secret professionnel.</t>
  </si>
  <si>
    <t xml:space="preserve">FICHE DE DÉCISION DU PREMIER CHANTIER</t>
  </si>
  <si>
    <t xml:space="preserve">Les valeurs préremplies illustrent le chantier TVA ; elles ne constituent pas une décision du cabinet. Choisir un sujet dans « 02_Notation » puis documenter la décision.</t>
  </si>
  <si>
    <t xml:space="preserve">Champ</t>
  </si>
  <si>
    <t xml:space="preserve">Valeur</t>
  </si>
  <si>
    <t xml:space="preserve">Sujet retenu</t>
  </si>
  <si>
    <t xml:space="preserve">Motif</t>
  </si>
  <si>
    <t xml:space="preserve">Répétition, risque fiscal, corpus délimitable et test possible sur dix dossiers.</t>
  </si>
  <si>
    <t xml:space="preserve">Périmètre</t>
  </si>
  <si>
    <t xml:space="preserve">Préparation du traitement de la TVA et identification des pièces nécessaires.</t>
  </si>
  <si>
    <t xml:space="preserve">Exclusions</t>
  </si>
  <si>
    <t xml:space="preserve">Taxe sur les salaires, obligations de formation et autres sujets sectoriels.</t>
  </si>
  <si>
    <t xml:space="preserve">Sponsor</t>
  </si>
  <si>
    <t xml:space="preserve">Direction du cabinet</t>
  </si>
  <si>
    <t xml:space="preserve">Référent</t>
  </si>
  <si>
    <t xml:space="preserve">Responsable du domaine fiscal</t>
  </si>
  <si>
    <t xml:space="preserve">Cinq participants, dix dossiers réels, grille commune.</t>
  </si>
  <si>
    <t xml:space="preserve">03  |  Captation des connaissances  •  Annexe 16  •  MODÈLE / DONNÉES À RENSEIGNER</t>
  </si>
  <si>
    <t xml:space="preserve">La grille de captation par porte d'entrée</t>
  </si>
  <si>
    <t xml:space="preserve">Outil du mémoire — annexe 16. À remplir sur pièces : chaque valeur renvoie à un fait ou à une pièce, jamais à une impression.</t>
  </si>
  <si>
    <t xml:space="preserve">Les gestes, dans l'ordre :</t>
  </si>
  <si>
    <t xml:space="preserve">1. Quatre portes : la question du collaborateur, le retour d'expérience, la demande du client, l'événement de veille — le canal ne fait jamais la qualification.</t>
  </si>
  <si>
    <t xml:space="preserve">2. Pour chaque élément capté : source et fidélité, urgence, risque, portée (dossier ou collective), ressource antérieure, responsable, destination.</t>
  </si>
  <si>
    <t xml:space="preserve">3. Cinq familles de destinations possibles : ressource existante (citer sa version) · décision de dossier · capitalisation · veille · aucune suite avec motif conservé.</t>
  </si>
  <si>
    <t xml:space="preserve">4. Prévoir au moins un cas classé sans suite : la qualité du dispositif dépend autant de ce qu'il écarte que de ce qu'il conserve.</t>
  </si>
  <si>
    <t xml:space="preserve">Date</t>
  </si>
  <si>
    <t xml:space="preserve">Porte (question / retour d'expérience / demande client / veille)</t>
  </si>
  <si>
    <t xml:space="preserve">Canal (courriel, visio, téléphone, accueil…)</t>
  </si>
  <si>
    <t xml:space="preserve">Ce qui est capté (dans les mots d'origine)</t>
  </si>
  <si>
    <t xml:space="preserve">Dossier concerné</t>
  </si>
  <si>
    <t xml:space="preserve">Urgence</t>
  </si>
  <si>
    <t xml:space="preserve">Risque si erreur</t>
  </si>
  <si>
    <t xml:space="preserve">Portée (dossier, collective ou les deux)</t>
  </si>
  <si>
    <t xml:space="preserve">Ressource antérieure ?</t>
  </si>
  <si>
    <t xml:space="preserve">Responsable</t>
  </si>
  <si>
    <t xml:space="preserve">Destination et ressource liée</t>
  </si>
  <si>
    <t xml:space="preserve">Motif si aucune suite</t>
  </si>
  <si>
    <t xml:space="preserve">(exemple) </t>
  </si>
  <si>
    <t xml:space="preserve">demande client</t>
  </si>
  <si>
    <t xml:space="preserve">visioconférence</t>
  </si>
  <si>
    <t xml:space="preserve">qu'est-ce qui est soumis à la TVA ?</t>
  </si>
  <si>
    <t xml:space="preserve">OF du portefeuille</t>
  </si>
  <si>
    <t xml:space="preserve">haute</t>
  </si>
  <si>
    <t xml:space="preserve">déclaratif erroné</t>
  </si>
  <si>
    <t xml:space="preserve">collective</t>
  </si>
  <si>
    <t xml:space="preserve">aucune réponse écrite trouvée</t>
  </si>
  <si>
    <t xml:space="preserve">chef de mission</t>
  </si>
  <si>
    <t xml:space="preserve">capitalisation</t>
  </si>
  <si>
    <t xml:space="preserve">04  |  Système réduit  •  Annexes 27 et 28  •  EXEMPLE FICTIF</t>
  </si>
  <si>
    <t xml:space="preserve">SYSTÈME RÉDUIT – MODE D'EMPLOI</t>
  </si>
  <si>
    <t xml:space="preserve">Conduire un premier cycle sans BA-Pilot. Le classeur organise les décisions et les pièces ; il ne remplace ni la source ni le jugement professionnel.</t>
  </si>
  <si>
    <t xml:space="preserve">KPI du classeur</t>
  </si>
  <si>
    <t xml:space="preserve">1. Mandater</t>
  </si>
  <si>
    <t xml:space="preserve">Un sponsor, un périmètre initial et une condition d'arrêt.</t>
  </si>
  <si>
    <t xml:space="preserve">Demandes enregistrées</t>
  </si>
  <si>
    <t xml:space="preserve">2. Écouter</t>
  </si>
  <si>
    <t xml:space="preserve">Trois difficultés et un sujet possible.</t>
  </si>
  <si>
    <t xml:space="preserve">Compétences enregistrées</t>
  </si>
  <si>
    <t xml:space="preserve">3. Attribuer</t>
  </si>
  <si>
    <t xml:space="preserve">Un domaine, un référent, un suppléant et un contradicteur.</t>
  </si>
  <si>
    <t xml:space="preserve">Signaux de veille</t>
  </si>
  <si>
    <t xml:space="preserve">4. Capter</t>
  </si>
  <si>
    <t xml:space="preserve">Cinq demandes suivies jusqu'à leur issue.</t>
  </si>
  <si>
    <t xml:space="preserve">Décisions consignées</t>
  </si>
  <si>
    <t xml:space="preserve">5. Construire</t>
  </si>
  <si>
    <t xml:space="preserve">Une compétence versionnée, testée et révisable.</t>
  </si>
  <si>
    <t xml:space="preserve">Risques ouverts</t>
  </si>
  <si>
    <t xml:space="preserve">6. Utiliser</t>
  </si>
  <si>
    <t xml:space="preserve">Un usage par une personne différente du concepteur.</t>
  </si>
  <si>
    <t xml:space="preserve">Usages consignés</t>
  </si>
  <si>
    <t xml:space="preserve">7. Veiller</t>
  </si>
  <si>
    <t xml:space="preserve">Un signal rattaché à une position et soumis au référent.</t>
  </si>
  <si>
    <t xml:space="preserve">8. Revoir</t>
  </si>
  <si>
    <t xml:space="preserve">Une décision de maintenir, corriger, suspendre ou retirer.</t>
  </si>
  <si>
    <t xml:space="preserve">9. Décider</t>
  </si>
  <si>
    <t xml:space="preserve">Étendre, maintenir, réduire ou arrêter le périmètre.</t>
  </si>
  <si>
    <t xml:space="preserve">Annexes 27 et 28 du mémoire. Les noms de feuilles sont répertoriés dans le sommaire.</t>
  </si>
  <si>
    <t xml:space="preserve">Ce parcours est prérempli avec des exemples fictifs. Les compteurs du module incluent ces exemples et sont exclus des repères de l’instance sur l’accueil.</t>
  </si>
  <si>
    <t xml:space="preserve">MANDAT ET PÉRIMÈTRE DU PREMIER CYCLE</t>
  </si>
  <si>
    <t xml:space="preserve">Problème professionnel</t>
  </si>
  <si>
    <t xml:space="preserve">La connaissance produite dans les dossiers est dispersée et difficile à reprendre.</t>
  </si>
  <si>
    <t xml:space="preserve">Premier chantier</t>
  </si>
  <si>
    <t xml:space="preserve">Objectif</t>
  </si>
  <si>
    <t xml:space="preserve">Rendre la position, les pièces et les limites accessibles à plusieurs personnes.</t>
  </si>
  <si>
    <t xml:space="preserve">Dix dossiers ; préparation du traitement de la TVA ; cinq participants au test.</t>
  </si>
  <si>
    <t xml:space="preserve">Taxe sur les salaires, obligations pédagogiques et autres sujets sectoriels.</t>
  </si>
  <si>
    <t xml:space="preserve">Suppléant</t>
  </si>
  <si>
    <t xml:space="preserve">À attribuer dans le cabinet</t>
  </si>
  <si>
    <t xml:space="preserve">Contradicteur</t>
  </si>
  <si>
    <t xml:space="preserve">Professionnel distinct de l'auteur de la ressource</t>
  </si>
  <si>
    <t xml:space="preserve">Date d'ouverture</t>
  </si>
  <si>
    <t xml:space="preserve">Date de revue</t>
  </si>
  <si>
    <t xml:space="preserve">Critère de réussite</t>
  </si>
  <si>
    <t xml:space="preserve">Une autre personne retrouve les faits, les sources et les limites.</t>
  </si>
  <si>
    <t xml:space="preserve">Condition d'arrêt</t>
  </si>
  <si>
    <t xml:space="preserve">Source, droit d'accès, autorité de validation ou test non maîtrisé.</t>
  </si>
  <si>
    <t xml:space="preserve">Décision finale</t>
  </si>
  <si>
    <t xml:space="preserve">Maintenir le périmètre</t>
  </si>
  <si>
    <t xml:space="preserve">PARTIES INTÉRESSÉES ET BESOINS</t>
  </si>
  <si>
    <t xml:space="preserve">Difficulté vécue</t>
  </si>
  <si>
    <t xml:space="preserve">Service attendu</t>
  </si>
  <si>
    <t xml:space="preserve">Résistance</t>
  </si>
  <si>
    <t xml:space="preserve">Engagement nécessaire</t>
  </si>
  <si>
    <t xml:space="preserve">Décision attendue</t>
  </si>
  <si>
    <t xml:space="preserve">Pièce</t>
  </si>
  <si>
    <t xml:space="preserve">Revue</t>
  </si>
  <si>
    <t xml:space="preserve">Direction</t>
  </si>
  <si>
    <t xml:space="preserve">Perte de continuité et difficulté à maintenir les positions</t>
  </si>
  <si>
    <t xml:space="preserve">Périmètre lisible, maîtrise des risques et décision économique</t>
  </si>
  <si>
    <t xml:space="preserve">Temps et priorité</t>
  </si>
  <si>
    <t xml:space="preserve">Mandat et revue</t>
  </si>
  <si>
    <t xml:space="preserve">Poursuivre, réduire ou arrêter</t>
  </si>
  <si>
    <t xml:space="preserve">Mandat et procès-verbal</t>
  </si>
  <si>
    <t xml:space="preserve">Annuelle</t>
  </si>
  <si>
    <t xml:space="preserve">Arbitrages dispersés</t>
  </si>
  <si>
    <t xml:space="preserve">File de décisions et coûts visibles</t>
  </si>
  <si>
    <t xml:space="preserve">Surcharge</t>
  </si>
  <si>
    <t xml:space="preserve">Temps attribué</t>
  </si>
  <si>
    <t xml:space="preserve">Prioriser et arbitrer</t>
  </si>
  <si>
    <t xml:space="preserve">Registre</t>
  </si>
  <si>
    <t xml:space="preserve">Trimestrielle</t>
  </si>
  <si>
    <t xml:space="preserve">Réponses répétées et positions difficiles à maintenir</t>
  </si>
  <si>
    <t xml:space="preserve">Sources, version, usages et veille rattachée</t>
  </si>
  <si>
    <t xml:space="preserve">Charge de validation</t>
  </si>
  <si>
    <t xml:space="preserve">Temps et suppléant</t>
  </si>
  <si>
    <t xml:space="preserve">Signer, corriger ou retirer</t>
  </si>
  <si>
    <t xml:space="preserve">Position versionnée</t>
  </si>
  <si>
    <t xml:space="preserve">Mensuelle</t>
  </si>
  <si>
    <t xml:space="preserve">Responsable de mission</t>
  </si>
  <si>
    <t xml:space="preserve">Reprise et supervision</t>
  </si>
  <si>
    <t xml:space="preserve">Dossier vivant et ressources au point de travail</t>
  </si>
  <si>
    <t xml:space="preserve">Outil supplémentaire</t>
  </si>
  <si>
    <t xml:space="preserve">Intégration au flux</t>
  </si>
  <si>
    <t xml:space="preserve">Valider les faits et la réponse</t>
  </si>
  <si>
    <t xml:space="preserve">Ticket et dossier</t>
  </si>
  <si>
    <t xml:space="preserve">Au fil du dossier</t>
  </si>
  <si>
    <t xml:space="preserve">Collaborateur</t>
  </si>
  <si>
    <t xml:space="preserve">Recherche répétée et incertitude</t>
  </si>
  <si>
    <t xml:space="preserve">Réponse sourcée et limite visible</t>
  </si>
  <si>
    <t xml:space="preserve">Exposition et effort</t>
  </si>
  <si>
    <t xml:space="preserve">Droit de signaler un manque</t>
  </si>
  <si>
    <t xml:space="preserve">Utiliser, corriger ou demander une validation</t>
  </si>
  <si>
    <t xml:space="preserve">Journal d'usage</t>
  </si>
  <si>
    <t xml:space="preserve">Client</t>
  </si>
  <si>
    <t xml:space="preserve">Répétition et manque de visibilité</t>
  </si>
  <si>
    <t xml:space="preserve">Continuité et restitution contrôlée</t>
  </si>
  <si>
    <t xml:space="preserve">Information sur les usages</t>
  </si>
  <si>
    <t xml:space="preserve">Corriger un fait ou décider</t>
  </si>
  <si>
    <t xml:space="preserve">Restitution</t>
  </si>
  <si>
    <t xml:space="preserve">À chaque rendez-vous</t>
  </si>
  <si>
    <t xml:space="preserve">RÔLES ET DOMAINES DE GOUVERNANCE</t>
  </si>
  <si>
    <t xml:space="preserve">Domaine</t>
  </si>
  <si>
    <t xml:space="preserve">Finalité</t>
  </si>
  <si>
    <t xml:space="preserve">Communauté ou atelier</t>
  </si>
  <si>
    <t xml:space="preserve">Sources principales</t>
  </si>
  <si>
    <t xml:space="preserve">Positions et compétences</t>
  </si>
  <si>
    <t xml:space="preserve">Veille liée</t>
  </si>
  <si>
    <t xml:space="preserve">Prochaine revue</t>
  </si>
  <si>
    <t xml:space="preserve">Maintenir une position sectorielle utilisable</t>
  </si>
  <si>
    <t xml:space="preserve">Attestation, prestations, sous-traitants et TVA sur achats</t>
  </si>
  <si>
    <t xml:space="preserve">Responsable fiscal</t>
  </si>
  <si>
    <t xml:space="preserve">Professionnel fiscal désigné</t>
  </si>
  <si>
    <t xml:space="preserve">Pair ou intervenant extérieur</t>
  </si>
  <si>
    <t xml:space="preserve">Atelier organismes de formation</t>
  </si>
  <si>
    <t xml:space="preserve">CGI, doctrine administrative et pièces des dossiers</t>
  </si>
  <si>
    <t xml:space="preserve">Position TVA OF ; compétence de contrôle</t>
  </si>
  <si>
    <t xml:space="preserve">Chaîne doctrine fiscale</t>
  </si>
  <si>
    <t xml:space="preserve">Reprise de dossier</t>
  </si>
  <si>
    <t xml:space="preserve">Conserver la continuité du transfert</t>
  </si>
  <si>
    <t xml:space="preserve">Entrée depuis un confrère et informations du dossier</t>
  </si>
  <si>
    <t xml:space="preserve">Responsable production</t>
  </si>
  <si>
    <t xml:space="preserve">Manager désigné</t>
  </si>
  <si>
    <t xml:space="preserve">Utilisateur test</t>
  </si>
  <si>
    <t xml:space="preserve">Atelier de reprise</t>
  </si>
  <si>
    <t xml:space="preserve">Dossier permanent, échanges et procédure</t>
  </si>
  <si>
    <t xml:space="preserve">Compétence reprise de dossier</t>
  </si>
  <si>
    <t xml:space="preserve">Veille outils et normes</t>
  </si>
  <si>
    <t xml:space="preserve">Facturation électronique</t>
  </si>
  <si>
    <t xml:space="preserve">Préparer les décisions de déploiement</t>
  </si>
  <si>
    <t xml:space="preserve">Impacts sur flux et relation client</t>
  </si>
  <si>
    <t xml:space="preserve">Référent numérique</t>
  </si>
  <si>
    <t xml:space="preserve">Suppléant numérique</t>
  </si>
  <si>
    <t xml:space="preserve">Atelier facturation électronique</t>
  </si>
  <si>
    <t xml:space="preserve">Sources officielles et procédures</t>
  </si>
  <si>
    <t xml:space="preserve">Position et support de rendez-vous</t>
  </si>
  <si>
    <t xml:space="preserve">Chaîne facturation électronique</t>
  </si>
  <si>
    <t xml:space="preserve">Veille professionnelle</t>
  </si>
  <si>
    <t xml:space="preserve">Maintenir les positions et compétences</t>
  </si>
  <si>
    <t xml:space="preserve">Sources autorisées et règles de rattachement</t>
  </si>
  <si>
    <t xml:space="preserve">Responsable de veille</t>
  </si>
  <si>
    <t xml:space="preserve">Suppléant de veille</t>
  </si>
  <si>
    <t xml:space="preserve">Référent du domaine concerné</t>
  </si>
  <si>
    <t xml:space="preserve">Revue de veille</t>
  </si>
  <si>
    <t xml:space="preserve">Registre des sources</t>
  </si>
  <si>
    <t xml:space="preserve">Protocoles et chaînes</t>
  </si>
  <si>
    <t xml:space="preserve">Toutes chaînes actives</t>
  </si>
  <si>
    <t xml:space="preserve">Dossier vivant</t>
  </si>
  <si>
    <t xml:space="preserve">Conserver les faits, décisions et éléments absents</t>
  </si>
  <si>
    <t xml:space="preserve">Données propres au client</t>
  </si>
  <si>
    <t xml:space="preserve">Responsable du dossier</t>
  </si>
  <si>
    <t xml:space="preserve">Manager</t>
  </si>
  <si>
    <t xml:space="preserve">Réviseur</t>
  </si>
  <si>
    <t xml:space="preserve">Revue de portefeuille</t>
  </si>
  <si>
    <t xml:space="preserve">Dossier, pièces et échanges</t>
  </si>
  <si>
    <t xml:space="preserve">Fiche d'applicabilité</t>
  </si>
  <si>
    <t xml:space="preserve">Veille selon les positions liées</t>
  </si>
  <si>
    <t xml:space="preserve">Agents IA</t>
  </si>
  <si>
    <t xml:space="preserve">Maintenir prompts, outils, droits et tests</t>
  </si>
  <si>
    <t xml:space="preserve">Fonctions décrites aux annexes 13, 24 et 7</t>
  </si>
  <si>
    <t xml:space="preserve">Responsable du système</t>
  </si>
  <si>
    <t xml:space="preserve">Suppléant technique</t>
  </si>
  <si>
    <t xml:space="preserve">Professionnel du domaine</t>
  </si>
  <si>
    <t xml:space="preserve">Revue des agents</t>
  </si>
  <si>
    <t xml:space="preserve">Documentation fournisseur et corpus</t>
  </si>
  <si>
    <t xml:space="preserve">Fiches de transparence</t>
  </si>
  <si>
    <t xml:space="preserve">Veille fournisseurs et sécurité</t>
  </si>
  <si>
    <t xml:space="preserve">JOURNAL DE CAPTATION ET DE CLÔTURE</t>
  </si>
  <si>
    <t xml:space="preserve">ID</t>
  </si>
  <si>
    <t xml:space="preserve">Porte d'entrée</t>
  </si>
  <si>
    <t xml:space="preserve">Canal</t>
  </si>
  <si>
    <t xml:space="preserve">Demande ou signal</t>
  </si>
  <si>
    <t xml:space="preserve">Dossier</t>
  </si>
  <si>
    <t xml:space="preserve">Échéance</t>
  </si>
  <si>
    <t xml:space="preserve">Issue</t>
  </si>
  <si>
    <t xml:space="preserve">Destination</t>
  </si>
  <si>
    <t xml:space="preserve">Décision humaine</t>
  </si>
  <si>
    <t xml:space="preserve">CAP-001</t>
  </si>
  <si>
    <t xml:space="preserve">Demande du client</t>
  </si>
  <si>
    <t xml:space="preserve">Courriel</t>
  </si>
  <si>
    <t xml:space="preserve">Question sur la TVA d'une prestation de formation sous-traitée</t>
  </si>
  <si>
    <t xml:space="preserve">OF-01</t>
  </si>
  <si>
    <t xml:space="preserve">Courriel et pièces</t>
  </si>
  <si>
    <t xml:space="preserve">Fiscal</t>
  </si>
  <si>
    <t xml:space="preserve">Réponse préparée et éléments absents signalés</t>
  </si>
  <si>
    <t xml:space="preserve">Fait de dossier et position à examiner</t>
  </si>
  <si>
    <t xml:space="preserve">Responsable du dossier et référent</t>
  </si>
  <si>
    <t xml:space="preserve">Clos</t>
  </si>
  <si>
    <t xml:space="preserve">CAP-002</t>
  </si>
  <si>
    <t xml:space="preserve">Événement extérieur</t>
  </si>
  <si>
    <t xml:space="preserve">Veille</t>
  </si>
  <si>
    <t xml:space="preserve">Évolution susceptible d'affecter la position TVA des organismes de formation</t>
  </si>
  <si>
    <t xml:space="preserve">Référent fiscal</t>
  </si>
  <si>
    <t xml:space="preserve">Source officielle</t>
  </si>
  <si>
    <t xml:space="preserve">Maintien de la position</t>
  </si>
  <si>
    <t xml:space="preserve">Signal rattaché à la position</t>
  </si>
  <si>
    <t xml:space="preserve">Révision proposée</t>
  </si>
  <si>
    <t xml:space="preserve">En revue</t>
  </si>
  <si>
    <t xml:space="preserve">CAP-003</t>
  </si>
  <si>
    <t xml:space="preserve">Question du collaborateur</t>
  </si>
  <si>
    <t xml:space="preserve">Aucune suite</t>
  </si>
  <si>
    <t xml:space="preserve">Ouvert</t>
  </si>
  <si>
    <t xml:space="preserve">CAP-004</t>
  </si>
  <si>
    <t xml:space="preserve">CAP-005</t>
  </si>
  <si>
    <t xml:space="preserve">CAP-006</t>
  </si>
  <si>
    <t xml:space="preserve">CAP-007</t>
  </si>
  <si>
    <t xml:space="preserve">CAP-008</t>
  </si>
  <si>
    <t xml:space="preserve">CAP-009</t>
  </si>
  <si>
    <t xml:space="preserve">CAP-010</t>
  </si>
  <si>
    <t xml:space="preserve">CAP-011</t>
  </si>
  <si>
    <t xml:space="preserve">CAP-012</t>
  </si>
  <si>
    <t xml:space="preserve">CAP-013</t>
  </si>
  <si>
    <t xml:space="preserve">CAP-014</t>
  </si>
  <si>
    <t xml:space="preserve">CAP-015</t>
  </si>
  <si>
    <t xml:space="preserve">CAP-016</t>
  </si>
  <si>
    <t xml:space="preserve">CAP-017</t>
  </si>
  <si>
    <t xml:space="preserve">CAP-018</t>
  </si>
  <si>
    <t xml:space="preserve">CAP-019</t>
  </si>
  <si>
    <t xml:space="preserve">CAP-020</t>
  </si>
  <si>
    <t xml:space="preserve">CAP-021</t>
  </si>
  <si>
    <t xml:space="preserve">CAP-022</t>
  </si>
  <si>
    <t xml:space="preserve">CAP-023</t>
  </si>
  <si>
    <t xml:space="preserve">CAP-024</t>
  </si>
  <si>
    <t xml:space="preserve">CAP-025</t>
  </si>
  <si>
    <t xml:space="preserve">CAP-026</t>
  </si>
  <si>
    <t xml:space="preserve">CAP-027</t>
  </si>
  <si>
    <t xml:space="preserve">CAP-028</t>
  </si>
  <si>
    <t xml:space="preserve">CAP-029</t>
  </si>
  <si>
    <t xml:space="preserve">CAP-030</t>
  </si>
  <si>
    <t xml:space="preserve">CAP-031</t>
  </si>
  <si>
    <t xml:space="preserve">CAP-032</t>
  </si>
  <si>
    <t xml:space="preserve">CAP-033</t>
  </si>
  <si>
    <t xml:space="preserve">CAP-034</t>
  </si>
  <si>
    <t xml:space="preserve">CAP-035</t>
  </si>
  <si>
    <t xml:space="preserve">CAP-036</t>
  </si>
  <si>
    <t xml:space="preserve">CAP-037</t>
  </si>
  <si>
    <t xml:space="preserve">CAP-038</t>
  </si>
  <si>
    <t xml:space="preserve">CAP-039</t>
  </si>
  <si>
    <t xml:space="preserve">CAP-040</t>
  </si>
  <si>
    <t xml:space="preserve">CAP-041</t>
  </si>
  <si>
    <t xml:space="preserve">CAP-042</t>
  </si>
  <si>
    <t xml:space="preserve">CAP-043</t>
  </si>
  <si>
    <t xml:space="preserve">CAP-044</t>
  </si>
  <si>
    <t xml:space="preserve">CAP-045</t>
  </si>
  <si>
    <t xml:space="preserve">CAP-046</t>
  </si>
  <si>
    <t xml:space="preserve">CAP-047</t>
  </si>
  <si>
    <t xml:space="preserve">CAP-048</t>
  </si>
  <si>
    <t xml:space="preserve">CAP-049</t>
  </si>
  <si>
    <t xml:space="preserve">CAP-050</t>
  </si>
  <si>
    <t xml:space="preserve">PORTEFEUILLE DES COMPÉTENCES</t>
  </si>
  <si>
    <t xml:space="preserve">Titre</t>
  </si>
  <si>
    <t xml:space="preserve">Faits requis</t>
  </si>
  <si>
    <t xml:space="preserve">Méthode ou skill</t>
  </si>
  <si>
    <t xml:space="preserve">Contrôles</t>
  </si>
  <si>
    <t xml:space="preserve">Version</t>
  </si>
  <si>
    <t xml:space="preserve">Cas de suspension</t>
  </si>
  <si>
    <t xml:space="preserve">COMP-001</t>
  </si>
  <si>
    <t xml:space="preserve">Préparer l'analyse de la TVA</t>
  </si>
  <si>
    <t xml:space="preserve">Attestation, prestations, sous-traitants, achats</t>
  </si>
  <si>
    <t xml:space="preserve">CGI et doctrine administrative</t>
  </si>
  <si>
    <t xml:space="preserve">Attestation, nature des prestations, factures et achats</t>
  </si>
  <si>
    <t xml:space="preserve">Grille en quatre temps</t>
  </si>
  <si>
    <t xml:space="preserve">Sources, cas limite et informations absentes</t>
  </si>
  <si>
    <t xml:space="preserve">1.0</t>
  </si>
  <si>
    <t xml:space="preserve">Publiée</t>
  </si>
  <si>
    <t xml:space="preserve">Attestation ou nature de la prestation non établie</t>
  </si>
  <si>
    <t xml:space="preserve">COMP-002</t>
  </si>
  <si>
    <t xml:space="preserve">Reprise d'un dossier depuis un confrère</t>
  </si>
  <si>
    <t xml:space="preserve">Sécuriser la continuité</t>
  </si>
  <si>
    <t xml:space="preserve">Dossiers transférés</t>
  </si>
  <si>
    <t xml:space="preserve">Procédure et dossier permanent</t>
  </si>
  <si>
    <t xml:space="preserve">Lettre de mission, balances, historiques et options</t>
  </si>
  <si>
    <t xml:space="preserve">Liste de contrôle</t>
  </si>
  <si>
    <t xml:space="preserve">Pièces, dates et responsabilités</t>
  </si>
  <si>
    <t xml:space="preserve">À valider</t>
  </si>
  <si>
    <t xml:space="preserve">Dossier ou autorité de décision non établis</t>
  </si>
  <si>
    <t xml:space="preserve">COMP-003</t>
  </si>
  <si>
    <t xml:space="preserve">0.1</t>
  </si>
  <si>
    <t xml:space="preserve">Brouillon</t>
  </si>
  <si>
    <t xml:space="preserve">COMP-004</t>
  </si>
  <si>
    <t xml:space="preserve">COMP-005</t>
  </si>
  <si>
    <t xml:space="preserve">COMP-006</t>
  </si>
  <si>
    <t xml:space="preserve">COMP-007</t>
  </si>
  <si>
    <t xml:space="preserve">COMP-008</t>
  </si>
  <si>
    <t xml:space="preserve">COMP-009</t>
  </si>
  <si>
    <t xml:space="preserve">COMP-010</t>
  </si>
  <si>
    <t xml:space="preserve">COMP-011</t>
  </si>
  <si>
    <t xml:space="preserve">COMP-012</t>
  </si>
  <si>
    <t xml:space="preserve">COMP-013</t>
  </si>
  <si>
    <t xml:space="preserve">COMP-014</t>
  </si>
  <si>
    <t xml:space="preserve">COMP-015</t>
  </si>
  <si>
    <t xml:space="preserve">COMP-016</t>
  </si>
  <si>
    <t xml:space="preserve">COMP-017</t>
  </si>
  <si>
    <t xml:space="preserve">COMP-018</t>
  </si>
  <si>
    <t xml:space="preserve">COMP-019</t>
  </si>
  <si>
    <t xml:space="preserve">COMP-020</t>
  </si>
  <si>
    <t xml:space="preserve">COMP-021</t>
  </si>
  <si>
    <t xml:space="preserve">COMP-022</t>
  </si>
  <si>
    <t xml:space="preserve">COMP-023</t>
  </si>
  <si>
    <t xml:space="preserve">COMP-024</t>
  </si>
  <si>
    <t xml:space="preserve">COMP-025</t>
  </si>
  <si>
    <t xml:space="preserve">COMP-026</t>
  </si>
  <si>
    <t xml:space="preserve">COMP-027</t>
  </si>
  <si>
    <t xml:space="preserve">COMP-028</t>
  </si>
  <si>
    <t xml:space="preserve">COMP-029</t>
  </si>
  <si>
    <t xml:space="preserve">COMP-030</t>
  </si>
  <si>
    <t xml:space="preserve">VEILLE RATTACHÉE AUX POSITIONS</t>
  </si>
  <si>
    <t xml:space="preserve">Signal ID</t>
  </si>
  <si>
    <t xml:space="preserve">Autorité</t>
  </si>
  <si>
    <t xml:space="preserve">Résumé</t>
  </si>
  <si>
    <t xml:space="preserve">Position ou compétence</t>
  </si>
  <si>
    <t xml:space="preserve">Version visée</t>
  </si>
  <si>
    <t xml:space="preserve">Proposition</t>
  </si>
  <si>
    <t xml:space="preserve">Date décision</t>
  </si>
  <si>
    <t xml:space="preserve">Nouvelle version ou action</t>
  </si>
  <si>
    <t xml:space="preserve">Dossiers à examiner</t>
  </si>
  <si>
    <t xml:space="preserve">SIG-001</t>
  </si>
  <si>
    <t xml:space="preserve">Primaire</t>
  </si>
  <si>
    <t xml:space="preserve">Exemple fictif : évolution susceptible d'affecter le champ d'une exonération</t>
  </si>
  <si>
    <t xml:space="preserve">Ouvrir une revue</t>
  </si>
  <si>
    <t xml:space="preserve">Maintenir</t>
  </si>
  <si>
    <t xml:space="preserve">Version 1.0 maintenue ; prochaine revue fixée</t>
  </si>
  <si>
    <t xml:space="preserve">OF-01 à OF-10</t>
  </si>
  <si>
    <t xml:space="preserve">SIG-002</t>
  </si>
  <si>
    <t xml:space="preserve">Informer</t>
  </si>
  <si>
    <t xml:space="preserve">SIG-003</t>
  </si>
  <si>
    <t xml:space="preserve">SIG-004</t>
  </si>
  <si>
    <t xml:space="preserve">SIG-005</t>
  </si>
  <si>
    <t xml:space="preserve">SIG-006</t>
  </si>
  <si>
    <t xml:space="preserve">SIG-007</t>
  </si>
  <si>
    <t xml:space="preserve">SIG-008</t>
  </si>
  <si>
    <t xml:space="preserve">SIG-009</t>
  </si>
  <si>
    <t xml:space="preserve">SIG-010</t>
  </si>
  <si>
    <t xml:space="preserve">SIG-011</t>
  </si>
  <si>
    <t xml:space="preserve">SIG-012</t>
  </si>
  <si>
    <t xml:space="preserve">SIG-013</t>
  </si>
  <si>
    <t xml:space="preserve">SIG-014</t>
  </si>
  <si>
    <t xml:space="preserve">SIG-015</t>
  </si>
  <si>
    <t xml:space="preserve">SIG-016</t>
  </si>
  <si>
    <t xml:space="preserve">SIG-017</t>
  </si>
  <si>
    <t xml:space="preserve">SIG-018</t>
  </si>
  <si>
    <t xml:space="preserve">SIG-019</t>
  </si>
  <si>
    <t xml:space="preserve">SIG-020</t>
  </si>
  <si>
    <t xml:space="preserve">SIG-021</t>
  </si>
  <si>
    <t xml:space="preserve">SIG-022</t>
  </si>
  <si>
    <t xml:space="preserve">SIG-023</t>
  </si>
  <si>
    <t xml:space="preserve">SIG-024</t>
  </si>
  <si>
    <t xml:space="preserve">SIG-025</t>
  </si>
  <si>
    <t xml:space="preserve">SIG-026</t>
  </si>
  <si>
    <t xml:space="preserve">SIG-027</t>
  </si>
  <si>
    <t xml:space="preserve">SIG-028</t>
  </si>
  <si>
    <t xml:space="preserve">SIG-029</t>
  </si>
  <si>
    <t xml:space="preserve">SIG-030</t>
  </si>
  <si>
    <t xml:space="preserve">SIG-031</t>
  </si>
  <si>
    <t xml:space="preserve">SIG-032</t>
  </si>
  <si>
    <t xml:space="preserve">SIG-033</t>
  </si>
  <si>
    <t xml:space="preserve">SIG-034</t>
  </si>
  <si>
    <t xml:space="preserve">SIG-035</t>
  </si>
  <si>
    <t xml:space="preserve">SIG-036</t>
  </si>
  <si>
    <t xml:space="preserve">SIG-037</t>
  </si>
  <si>
    <t xml:space="preserve">SIG-038</t>
  </si>
  <si>
    <t xml:space="preserve">SIG-039</t>
  </si>
  <si>
    <t xml:space="preserve">SIG-040</t>
  </si>
  <si>
    <t xml:space="preserve">SIG-041</t>
  </si>
  <si>
    <t xml:space="preserve">SIG-042</t>
  </si>
  <si>
    <t xml:space="preserve">SIG-043</t>
  </si>
  <si>
    <t xml:space="preserve">SIG-044</t>
  </si>
  <si>
    <t xml:space="preserve">SIG-045</t>
  </si>
  <si>
    <t xml:space="preserve">SIG-046</t>
  </si>
  <si>
    <t xml:space="preserve">SIG-047</t>
  </si>
  <si>
    <t xml:space="preserve">SIG-048</t>
  </si>
  <si>
    <t xml:space="preserve">SIG-049</t>
  </si>
  <si>
    <t xml:space="preserve">SIG-050</t>
  </si>
  <si>
    <t xml:space="preserve">REGISTRE DES DÉCISIONS</t>
  </si>
  <si>
    <t xml:space="preserve">Objet</t>
  </si>
  <si>
    <t xml:space="preserve">Référence</t>
  </si>
  <si>
    <t xml:space="preserve">Décideur</t>
  </si>
  <si>
    <t xml:space="preserve">DEC-001</t>
  </si>
  <si>
    <t xml:space="preserve">Répétition, risque, sources et test disponibles</t>
  </si>
  <si>
    <t xml:space="preserve">Grille de choix</t>
  </si>
  <si>
    <t xml:space="preserve">Close</t>
  </si>
  <si>
    <t xml:space="preserve">DEC-002</t>
  </si>
  <si>
    <t xml:space="preserve">Position</t>
  </si>
  <si>
    <t xml:space="preserve">Signal examiné sans modification de portée</t>
  </si>
  <si>
    <t xml:space="preserve">Signal SIG-001</t>
  </si>
  <si>
    <t xml:space="preserve">DEC-003</t>
  </si>
  <si>
    <t xml:space="preserve">Ouverte</t>
  </si>
  <si>
    <t xml:space="preserve">DEC-004</t>
  </si>
  <si>
    <t xml:space="preserve">DEC-005</t>
  </si>
  <si>
    <t xml:space="preserve">DEC-006</t>
  </si>
  <si>
    <t xml:space="preserve">DEC-007</t>
  </si>
  <si>
    <t xml:space="preserve">DEC-008</t>
  </si>
  <si>
    <t xml:space="preserve">DEC-009</t>
  </si>
  <si>
    <t xml:space="preserve">DEC-010</t>
  </si>
  <si>
    <t xml:space="preserve">DEC-011</t>
  </si>
  <si>
    <t xml:space="preserve">DEC-012</t>
  </si>
  <si>
    <t xml:space="preserve">DEC-013</t>
  </si>
  <si>
    <t xml:space="preserve">DEC-014</t>
  </si>
  <si>
    <t xml:space="preserve">DEC-015</t>
  </si>
  <si>
    <t xml:space="preserve">DEC-016</t>
  </si>
  <si>
    <t xml:space="preserve">DEC-017</t>
  </si>
  <si>
    <t xml:space="preserve">DEC-018</t>
  </si>
  <si>
    <t xml:space="preserve">DEC-019</t>
  </si>
  <si>
    <t xml:space="preserve">DEC-020</t>
  </si>
  <si>
    <t xml:space="preserve">DEC-021</t>
  </si>
  <si>
    <t xml:space="preserve">DEC-022</t>
  </si>
  <si>
    <t xml:space="preserve">DEC-023</t>
  </si>
  <si>
    <t xml:space="preserve">DEC-024</t>
  </si>
  <si>
    <t xml:space="preserve">DEC-025</t>
  </si>
  <si>
    <t xml:space="preserve">DEC-026</t>
  </si>
  <si>
    <t xml:space="preserve">DEC-027</t>
  </si>
  <si>
    <t xml:space="preserve">DEC-028</t>
  </si>
  <si>
    <t xml:space="preserve">DEC-029</t>
  </si>
  <si>
    <t xml:space="preserve">DEC-030</t>
  </si>
  <si>
    <t xml:space="preserve">DEC-031</t>
  </si>
  <si>
    <t xml:space="preserve">DEC-032</t>
  </si>
  <si>
    <t xml:space="preserve">DEC-033</t>
  </si>
  <si>
    <t xml:space="preserve">DEC-034</t>
  </si>
  <si>
    <t xml:space="preserve">DEC-035</t>
  </si>
  <si>
    <t xml:space="preserve">DEC-036</t>
  </si>
  <si>
    <t xml:space="preserve">DEC-037</t>
  </si>
  <si>
    <t xml:space="preserve">DEC-038</t>
  </si>
  <si>
    <t xml:space="preserve">DEC-039</t>
  </si>
  <si>
    <t xml:space="preserve">DEC-040</t>
  </si>
  <si>
    <t xml:space="preserve">DEC-041</t>
  </si>
  <si>
    <t xml:space="preserve">DEC-042</t>
  </si>
  <si>
    <t xml:space="preserve">DEC-043</t>
  </si>
  <si>
    <t xml:space="preserve">DEC-044</t>
  </si>
  <si>
    <t xml:space="preserve">DEC-045</t>
  </si>
  <si>
    <t xml:space="preserve">DEC-046</t>
  </si>
  <si>
    <t xml:space="preserve">DEC-047</t>
  </si>
  <si>
    <t xml:space="preserve">DEC-048</t>
  </si>
  <si>
    <t xml:space="preserve">DEC-049</t>
  </si>
  <si>
    <t xml:space="preserve">DEC-050</t>
  </si>
  <si>
    <t xml:space="preserve">INDICATEURS : ACTIVITÉ, USAGE, DÉCISION ET EFFET</t>
  </si>
  <si>
    <t xml:space="preserve">Comptages des lignes renseignées, exemples fictifs compris. Aucun résultat réel du cabinet n’en est déduit.</t>
  </si>
  <si>
    <t xml:space="preserve">Indicateur</t>
  </si>
  <si>
    <t xml:space="preserve">Activité</t>
  </si>
  <si>
    <t xml:space="preserve">Demandes closes</t>
  </si>
  <si>
    <t xml:space="preserve">Fonctionnement</t>
  </si>
  <si>
    <t xml:space="preserve">Compétences publiées</t>
  </si>
  <si>
    <t xml:space="preserve">Capacité disponible</t>
  </si>
  <si>
    <t xml:space="preserve">Signaux rattachés</t>
  </si>
  <si>
    <t xml:space="preserve">Maintien outillé</t>
  </si>
  <si>
    <t xml:space="preserve">Décisions closes</t>
  </si>
  <si>
    <t xml:space="preserve">Gouvernance</t>
  </si>
  <si>
    <t xml:space="preserve">Gain de temps</t>
  </si>
  <si>
    <t xml:space="preserve">Effet</t>
  </si>
  <si>
    <t xml:space="preserve">Fidélisation</t>
  </si>
  <si>
    <t xml:space="preserve">Restitutions</t>
  </si>
  <si>
    <t xml:space="preserve">Personne</t>
  </si>
  <si>
    <t xml:space="preserve">Ressource</t>
  </si>
  <si>
    <t xml:space="preserve">Degré</t>
  </si>
  <si>
    <t xml:space="preserve">Durée (min)</t>
  </si>
  <si>
    <t xml:space="preserve">Environnement</t>
  </si>
  <si>
    <t xml:space="preserve">Commentaire</t>
  </si>
  <si>
    <t xml:space="preserve">Affichage</t>
  </si>
  <si>
    <t xml:space="preserve">Réel</t>
  </si>
  <si>
    <t xml:space="preserve">RISQUES, CONTRÔLES ET PLAN D'ACTION</t>
  </si>
  <si>
    <t xml:space="preserve">Cause</t>
  </si>
  <si>
    <t xml:space="preserve">Conséquence</t>
  </si>
  <si>
    <t xml:space="preserve">Prévention</t>
  </si>
  <si>
    <t xml:space="preserve">Détection</t>
  </si>
  <si>
    <t xml:space="preserve">Réponse</t>
  </si>
  <si>
    <t xml:space="preserve">Priorité</t>
  </si>
  <si>
    <t xml:space="preserve">Pièce de clôture</t>
  </si>
  <si>
    <t xml:space="preserve">R-01</t>
  </si>
  <si>
    <t xml:space="preserve">Information protégée exposée</t>
  </si>
  <si>
    <t xml:space="preserve">Droit d'accès ou transfert non maîtrisé</t>
  </si>
  <si>
    <t xml:space="preserve">Atteinte au secret professionnel</t>
  </si>
  <si>
    <t xml:space="preserve">Corpus borné, cloisonnement et règle de diffusion</t>
  </si>
  <si>
    <t xml:space="preserve">Contrôle des accès et incident</t>
  </si>
  <si>
    <t xml:space="preserve">Suspendre et analyser</t>
  </si>
  <si>
    <t xml:space="preserve">Haute</t>
  </si>
  <si>
    <t xml:space="preserve">Rapport d'incident et test</t>
  </si>
  <si>
    <t xml:space="preserve">R-02</t>
  </si>
  <si>
    <t xml:space="preserve">Source inventée</t>
  </si>
  <si>
    <t xml:space="preserve">Modèle sans corpus suffisant</t>
  </si>
  <si>
    <t xml:space="preserve">Décision erronée</t>
  </si>
  <si>
    <t xml:space="preserve">Sources citées et absence explicite</t>
  </si>
  <si>
    <t xml:space="preserve">Relecture professionnelle</t>
  </si>
  <si>
    <t xml:space="preserve">Suspendre l'agent et corriger le prompt</t>
  </si>
  <si>
    <t xml:space="preserve">Cas de test réussi</t>
  </si>
  <si>
    <t xml:space="preserve">R-03</t>
  </si>
  <si>
    <t xml:space="preserve">Conséquence activée sans décision</t>
  </si>
  <si>
    <t xml:space="preserve">Automatisme excessif</t>
  </si>
  <si>
    <t xml:space="preserve">Action non autorisée sur le dossier</t>
  </si>
  <si>
    <t xml:space="preserve">Acceptation séparée</t>
  </si>
  <si>
    <t xml:space="preserve">Test de transition</t>
  </si>
  <si>
    <t xml:space="preserve">Annuler, corriger et réexécuter</t>
  </si>
  <si>
    <t xml:space="preserve">Journal et nouveau test</t>
  </si>
  <si>
    <t xml:space="preserve">R-04</t>
  </si>
  <si>
    <t xml:space="preserve">Position périmée</t>
  </si>
  <si>
    <t xml:space="preserve">Veille ou revue insuffisante</t>
  </si>
  <si>
    <t xml:space="preserve">Application d'une règle ancienne</t>
  </si>
  <si>
    <t xml:space="preserve">Signal rattaché et date de revue</t>
  </si>
  <si>
    <t xml:space="preserve">File des ressources à revoir</t>
  </si>
  <si>
    <t xml:space="preserve">Maintenir, corriger, suspendre ou retirer</t>
  </si>
  <si>
    <t xml:space="preserve">Décision de revue</t>
  </si>
  <si>
    <t xml:space="preserve">R-05</t>
  </si>
  <si>
    <t xml:space="preserve">Dépendance à une personne</t>
  </si>
  <si>
    <t xml:space="preserve">Rôle sans suppléant</t>
  </si>
  <si>
    <t xml:space="preserve">Interruption de la décision</t>
  </si>
  <si>
    <t xml:space="preserve">Suppléant et dossier versionné</t>
  </si>
  <si>
    <t xml:space="preserve">Test de passation</t>
  </si>
  <si>
    <t xml:space="preserve">Attribuer et rejouer la passation</t>
  </si>
  <si>
    <t xml:space="preserve">Moyenne</t>
  </si>
  <si>
    <t xml:space="preserve">Passation exécutée</t>
  </si>
  <si>
    <t xml:space="preserve">R-06</t>
  </si>
  <si>
    <t xml:space="preserve">Coût supérieur à l'usage</t>
  </si>
  <si>
    <t xml:space="preserve">Périmètre trop large</t>
  </si>
  <si>
    <t xml:space="preserve">Abandon du dispositif</t>
  </si>
  <si>
    <t xml:space="preserve">Un seul premier chantier</t>
  </si>
  <si>
    <t xml:space="preserve">Réduire ou arrêter</t>
  </si>
  <si>
    <t xml:space="preserve">Décision de bascule</t>
  </si>
  <si>
    <t xml:space="preserve">R-07</t>
  </si>
  <si>
    <t xml:space="preserve">R-08</t>
  </si>
  <si>
    <t xml:space="preserve">R-09</t>
  </si>
  <si>
    <t xml:space="preserve">R-10</t>
  </si>
  <si>
    <t xml:space="preserve">R-11</t>
  </si>
  <si>
    <t xml:space="preserve">R-12</t>
  </si>
  <si>
    <t xml:space="preserve">R-13</t>
  </si>
  <si>
    <t xml:space="preserve">R-14</t>
  </si>
  <si>
    <t xml:space="preserve">R-15</t>
  </si>
  <si>
    <t xml:space="preserve">R-16</t>
  </si>
  <si>
    <t xml:space="preserve">R-17</t>
  </si>
  <si>
    <t xml:space="preserve">R-18</t>
  </si>
  <si>
    <t xml:space="preserve">R-19</t>
  </si>
  <si>
    <t xml:space="preserve">R-20</t>
  </si>
  <si>
    <t xml:space="preserve">R-21</t>
  </si>
  <si>
    <t xml:space="preserve">R-22</t>
  </si>
  <si>
    <t xml:space="preserve">R-23</t>
  </si>
  <si>
    <t xml:space="preserve">R-24</t>
  </si>
  <si>
    <t xml:space="preserve">R-25</t>
  </si>
  <si>
    <t xml:space="preserve">R-26</t>
  </si>
  <si>
    <t xml:space="preserve">R-27</t>
  </si>
  <si>
    <t xml:space="preserve">R-28</t>
  </si>
  <si>
    <t xml:space="preserve">R-29</t>
  </si>
  <si>
    <t xml:space="preserve">R-30</t>
  </si>
  <si>
    <t xml:space="preserve">05  |  Contrôle et passation  •  Annexe 2  •  MODÈLE / DONNÉES À RENSEIGNER</t>
  </si>
  <si>
    <t xml:space="preserve">OUTIL 3 – JOURNAL DE CONTRÔLE ET DE PASSATION</t>
  </si>
  <si>
    <t xml:space="preserve">Séparer les contrôles technique, professionnel et humain ; conserver les écarts ; ne jamais transformer une exécution en effet.</t>
  </si>
  <si>
    <t xml:space="preserve">Écrire l'affirmation avant le test.</t>
  </si>
  <si>
    <t xml:space="preserve">Geler les pièces, les versions et le résultat attendu.</t>
  </si>
  <si>
    <t xml:space="preserve">Exécuter les cinq tickets dans la feuille correspondante.</t>
  </si>
  <si>
    <t xml:space="preserve">Affecter les dix dossiers aux cinq participants.</t>
  </si>
  <si>
    <t xml:space="preserve">Conserver la sortie brute et la demande d'aide éventuelle.</t>
  </si>
  <si>
    <t xml:space="preserve">Appliquer la grille commune.</t>
  </si>
  <si>
    <t xml:space="preserve">7</t>
  </si>
  <si>
    <t xml:space="preserve">Ouvrir une fiche d'écart pour toute différence.</t>
  </si>
  <si>
    <t xml:space="preserve">8</t>
  </si>
  <si>
    <t xml:space="preserve">Rejouer le test après correction et consigner la décision.</t>
  </si>
  <si>
    <t xml:space="preserve">Annexe 2 du mémoire. Les noms de feuilles sont répertoriés dans le sommaire.</t>
  </si>
  <si>
    <t xml:space="preserve">PROTOCOLE DES CINQ TICKETS</t>
  </si>
  <si>
    <t xml:space="preserve">Ticket</t>
  </si>
  <si>
    <t xml:space="preserve">Situation</t>
  </si>
  <si>
    <t xml:space="preserve">Sortie obtenue</t>
  </si>
  <si>
    <t xml:space="preserve">Écart</t>
  </si>
  <si>
    <t xml:space="preserve">T1</t>
  </si>
  <si>
    <t xml:space="preserve">Ressource suffisante</t>
  </si>
  <si>
    <t xml:space="preserve">D-01</t>
  </si>
  <si>
    <t xml:space="preserve">V1.0</t>
  </si>
  <si>
    <t xml:space="preserve">Citer la version et proposer aucune nouvelle création</t>
  </si>
  <si>
    <t xml:space="preserve">À exécuter</t>
  </si>
  <si>
    <t xml:space="preserve">T2</t>
  </si>
  <si>
    <t xml:space="preserve">Aucune ressource</t>
  </si>
  <si>
    <t xml:space="preserve">D-02</t>
  </si>
  <si>
    <t xml:space="preserve">Indiquer l'absence et orienter la question</t>
  </si>
  <si>
    <t xml:space="preserve">T3</t>
  </si>
  <si>
    <t xml:space="preserve">Fait déterminant absent</t>
  </si>
  <si>
    <t xml:space="preserve">D-03</t>
  </si>
  <si>
    <t xml:space="preserve">Suspendre la conclusion et demander le fait</t>
  </si>
  <si>
    <t xml:space="preserve">T4</t>
  </si>
  <si>
    <t xml:space="preserve">Ressource à enrichir</t>
  </si>
  <si>
    <t xml:space="preserve">D-04</t>
  </si>
  <si>
    <t xml:space="preserve">Proposer un enrichissement avant une création</t>
  </si>
  <si>
    <t xml:space="preserve">T5</t>
  </si>
  <si>
    <t xml:space="preserve">Aucun intérêt durable</t>
  </si>
  <si>
    <t xml:space="preserve">D-05</t>
  </si>
  <si>
    <t xml:space="preserve">Proposer aucune suite avec motif</t>
  </si>
  <si>
    <t xml:space="preserve">POPULATION ET AFFECTATION</t>
  </si>
  <si>
    <t xml:space="preserve">Affectations proposées. Les personnes, leur connaissance des dossiers et les conditions de participation restent à vérifier.</t>
  </si>
  <si>
    <t xml:space="preserve">Code</t>
  </si>
  <si>
    <t xml:space="preserve">Ancienneté</t>
  </si>
  <si>
    <t xml:space="preserve">Dossiers attribués</t>
  </si>
  <si>
    <t xml:space="preserve">Au moins un dossier inconnu</t>
  </si>
  <si>
    <t xml:space="preserve">Consentement et confidentialité</t>
  </si>
  <si>
    <t xml:space="preserve">Observations</t>
  </si>
  <si>
    <t xml:space="preserve">P1</t>
  </si>
  <si>
    <t xml:space="preserve">D-01 ; D-02</t>
  </si>
  <si>
    <t xml:space="preserve">Non vérifié</t>
  </si>
  <si>
    <t xml:space="preserve">P2</t>
  </si>
  <si>
    <t xml:space="preserve">D-03 ; D-04</t>
  </si>
  <si>
    <t xml:space="preserve">P3</t>
  </si>
  <si>
    <t xml:space="preserve">D-05 ; D-06</t>
  </si>
  <si>
    <t xml:space="preserve">P4</t>
  </si>
  <si>
    <t xml:space="preserve">D-07 ; D-08</t>
  </si>
  <si>
    <t xml:space="preserve">P5</t>
  </si>
  <si>
    <t xml:space="preserve">D-09 ; D-10</t>
  </si>
  <si>
    <t xml:space="preserve">TEST DES DIX DOSSIERS</t>
  </si>
  <si>
    <t xml:space="preserve">Extension TVA de l'annexe 2, § 5. Ces dix dossiers ne sont pas le jeu de rapprochement mensuel Noria du § 4. Les essais restent à exécuter.</t>
  </si>
  <si>
    <t xml:space="preserve">Participant</t>
  </si>
  <si>
    <t xml:space="preserve">Dossier déjà connu</t>
  </si>
  <si>
    <t xml:space="preserve">Attestation</t>
  </si>
  <si>
    <t xml:space="preserve">Prestations</t>
  </si>
  <si>
    <t xml:space="preserve">Sous-traitant</t>
  </si>
  <si>
    <t xml:space="preserve">TVA achats</t>
  </si>
  <si>
    <t xml:space="preserve">Informations absentes</t>
  </si>
  <si>
    <t xml:space="preserve">Conclusion bornée</t>
  </si>
  <si>
    <t xml:space="preserve">Aide demandée</t>
  </si>
  <si>
    <t xml:space="preserve">Temps (min)</t>
  </si>
  <si>
    <t xml:space="preserve">Score</t>
  </si>
  <si>
    <t xml:space="preserve">Écart principal</t>
  </si>
  <si>
    <t xml:space="preserve">Correction décidée</t>
  </si>
  <si>
    <t xml:space="preserve">D-06</t>
  </si>
  <si>
    <t xml:space="preserve">D-07</t>
  </si>
  <si>
    <t xml:space="preserve">D-08</t>
  </si>
  <si>
    <t xml:space="preserve">D-09</t>
  </si>
  <si>
    <t xml:space="preserve">D-10</t>
  </si>
  <si>
    <t xml:space="preserve">TRAME DE PASSATION SUR SEPT OBJETS</t>
  </si>
  <si>
    <t xml:space="preserve">Saisir une note uniquement après examen. Une cellule vide n’est pas un zéro.</t>
  </si>
  <si>
    <t xml:space="preserve">Note 0 à 4</t>
  </si>
  <si>
    <t xml:space="preserve">Élément trouvé</t>
  </si>
  <si>
    <t xml:space="preserve">Manque</t>
  </si>
  <si>
    <t xml:space="preserve">Correction proposée</t>
  </si>
  <si>
    <t xml:space="preserve">Activité et organisation</t>
  </si>
  <si>
    <t xml:space="preserve">Régime fiscal et social</t>
  </si>
  <si>
    <t xml:space="preserve">Décisions et options</t>
  </si>
  <si>
    <t xml:space="preserve">Échéances et obligations</t>
  </si>
  <si>
    <t xml:space="preserve">Positions applicables</t>
  </si>
  <si>
    <t xml:space="preserve">Pièces absentes</t>
  </si>
  <si>
    <t xml:space="preserve">Historique de relation</t>
  </si>
  <si>
    <t xml:space="preserve">REGISTRE DES ÉCARTS</t>
  </si>
  <si>
    <t xml:space="preserve">Test d'origine</t>
  </si>
  <si>
    <t xml:space="preserve">Constat</t>
  </si>
  <si>
    <t xml:space="preserve">Nouvel essai</t>
  </si>
  <si>
    <t xml:space="preserve">E-01</t>
  </si>
  <si>
    <t xml:space="preserve">Technique</t>
  </si>
  <si>
    <t xml:space="preserve">E-02</t>
  </si>
  <si>
    <t xml:space="preserve">E-03</t>
  </si>
  <si>
    <t xml:space="preserve">E-04</t>
  </si>
  <si>
    <t xml:space="preserve">E-05</t>
  </si>
  <si>
    <t xml:space="preserve">E-06</t>
  </si>
  <si>
    <t xml:space="preserve">E-07</t>
  </si>
  <si>
    <t xml:space="preserve">E-08</t>
  </si>
  <si>
    <t xml:space="preserve">E-09</t>
  </si>
  <si>
    <t xml:space="preserve">E-10</t>
  </si>
  <si>
    <t xml:space="preserve">E-11</t>
  </si>
  <si>
    <t xml:space="preserve">E-12</t>
  </si>
  <si>
    <t xml:space="preserve">E-13</t>
  </si>
  <si>
    <t xml:space="preserve">E-14</t>
  </si>
  <si>
    <t xml:space="preserve">E-15</t>
  </si>
  <si>
    <t xml:space="preserve">E-16</t>
  </si>
  <si>
    <t xml:space="preserve">E-17</t>
  </si>
  <si>
    <t xml:space="preserve">E-18</t>
  </si>
  <si>
    <t xml:space="preserve">E-19</t>
  </si>
  <si>
    <t xml:space="preserve">E-20</t>
  </si>
  <si>
    <t xml:space="preserve">TABLEAU DE SYNTHÈSE</t>
  </si>
  <si>
    <t xml:space="preserve">Tickets exécutés</t>
  </si>
  <si>
    <t xml:space="preserve">Tests dossiers renseignés</t>
  </si>
  <si>
    <t xml:space="preserve">Critères jugés satisfaisants</t>
  </si>
  <si>
    <t xml:space="preserve">Écarts ouverts</t>
  </si>
  <si>
    <t xml:space="preserve">Écarts clos</t>
  </si>
  <si>
    <t xml:space="preserve">Temps total mesuré (min)</t>
  </si>
  <si>
    <t xml:space="preserve">Décisions utilisables sous validation</t>
  </si>
  <si>
    <t xml:space="preserve">Lecture : ce tableau décrit le protocole et les mesures saisies. Une cellule non renseignée reste « Non mesuré » dans les feuilles de détail.</t>
  </si>
  <si>
    <t xml:space="preserve">05  |  Contrôle et passation  •  Annexe 2  •  EXEMPLE FICTIF</t>
  </si>
  <si>
    <t xml:space="preserve">Illustration antérieure conservée. Ces valeurs ne constituent pas des observations ni des décisions signées.</t>
  </si>
  <si>
    <t xml:space="preserve">06  |  Suivi des usages  •  Annexe 21  •  MODÈLE / DONNÉES À RENSEIGNER</t>
  </si>
  <si>
    <t xml:space="preserve">INDICATEURS DES MÉCANISMES D'AUTO-ALIMENTATION</t>
  </si>
  <si>
    <t xml:space="preserve">Distinguer activité, usage, décision et effet. Chaque indicateur comporte une définition, une population, une période et une action.</t>
  </si>
  <si>
    <t xml:space="preserve">Application</t>
  </si>
  <si>
    <t xml:space="preserve">Une consultation n'est pas un réemploi.</t>
  </si>
  <si>
    <t xml:space="preserve">Un appel du concepteur n'est pas une adoption de l'équipe.</t>
  </si>
  <si>
    <t xml:space="preserve">Un taux porte son numérateur, son dénominateur et sa population.</t>
  </si>
  <si>
    <t xml:space="preserve">Les essais fictifs et les usages réels restent séparés.</t>
  </si>
  <si>
    <t xml:space="preserve">Un effet non mesuré conserve cette mention.</t>
  </si>
  <si>
    <t xml:space="preserve">Une valeur n'entre dans le tableau que si elle prépare une décision.</t>
  </si>
  <si>
    <t xml:space="preserve">Annexe 21 du mémoire. Les noms de feuilles sont répertoriés dans le sommaire.</t>
  </si>
  <si>
    <t xml:space="preserve">DICTIONNAIRE DES INDICATEURS</t>
  </si>
  <si>
    <t xml:space="preserve">Nom</t>
  </si>
  <si>
    <t xml:space="preserve">Numérateur</t>
  </si>
  <si>
    <t xml:space="preserve">Dénominateur</t>
  </si>
  <si>
    <t xml:space="preserve">Population</t>
  </si>
  <si>
    <t xml:space="preserve">Période</t>
  </si>
  <si>
    <t xml:space="preserve">Seuil</t>
  </si>
  <si>
    <t xml:space="preserve">Appels du documentaliste</t>
  </si>
  <si>
    <t xml:space="preserve">Nombre d'appels</t>
  </si>
  <si>
    <t xml:space="preserve">Sans objet</t>
  </si>
  <si>
    <t xml:space="preserve">Utilisateurs et tickets</t>
  </si>
  <si>
    <t xml:space="preserve">Période du relevé</t>
  </si>
  <si>
    <t xml:space="preserve">Journal des tickets</t>
  </si>
  <si>
    <t xml:space="preserve">Studio et essais techniques</t>
  </si>
  <si>
    <t xml:space="preserve">Examiner la répartition</t>
  </si>
  <si>
    <t xml:space="preserve">Exécutions de compétences</t>
  </si>
  <si>
    <t xml:space="preserve">Usage</t>
  </si>
  <si>
    <t xml:space="preserve">Nombre d'exécutions</t>
  </si>
  <si>
    <t xml:space="preserve">Personnes et dossiers</t>
  </si>
  <si>
    <t xml:space="preserve">Journal des compétences</t>
  </si>
  <si>
    <t xml:space="preserve">Essais techniques</t>
  </si>
  <si>
    <t xml:space="preserve">Examiner les usages</t>
  </si>
  <si>
    <t xml:space="preserve">Décisions de clôture</t>
  </si>
  <si>
    <t xml:space="preserve">Verdicts ayant reçu une décision</t>
  </si>
  <si>
    <t xml:space="preserve">Verdicts produits</t>
  </si>
  <si>
    <t xml:space="preserve">Responsables de tickets</t>
  </si>
  <si>
    <t xml:space="preserve">Verdicts annulés</t>
  </si>
  <si>
    <t xml:space="preserve">Hebdomadaire</t>
  </si>
  <si>
    <t xml:space="preserve">Relancer ou corriger</t>
  </si>
  <si>
    <t xml:space="preserve">Réemploi par un tiers</t>
  </si>
  <si>
    <t xml:space="preserve">Effet proche</t>
  </si>
  <si>
    <t xml:space="preserve">Ressources utilisées par une autre personne</t>
  </si>
  <si>
    <t xml:space="preserve">Ressources publiées</t>
  </si>
  <si>
    <t xml:space="preserve">Personnes et dossiers distincts</t>
  </si>
  <si>
    <t xml:space="preserve">Période du test</t>
  </si>
  <si>
    <t xml:space="preserve">Usage par l'auteur</t>
  </si>
  <si>
    <t xml:space="preserve">Maintenir ou simplifier</t>
  </si>
  <si>
    <t xml:space="preserve">Temps de recherche</t>
  </si>
  <si>
    <t xml:space="preserve">Minutes mesurées après</t>
  </si>
  <si>
    <t xml:space="preserve">Minutes de référence</t>
  </si>
  <si>
    <t xml:space="preserve">Actes comparables</t>
  </si>
  <si>
    <t xml:space="preserve">Période de mesure</t>
  </si>
  <si>
    <t xml:space="preserve">Horodatage</t>
  </si>
  <si>
    <t xml:space="preserve">Cas non comparables</t>
  </si>
  <si>
    <t xml:space="preserve">Par campagne</t>
  </si>
  <si>
    <t xml:space="preserve">Décider sur le coût</t>
  </si>
  <si>
    <t xml:space="preserve">JOURNAL DES USAGES</t>
  </si>
  <si>
    <t xml:space="preserve">Résultat</t>
  </si>
  <si>
    <t xml:space="preserve">TABLEAU DE BORD DU PILOTE</t>
  </si>
  <si>
    <t xml:space="preserve">À gauche : agrégats illustratifs non vérifiés, conservés à l’identique. À droite : comptages des lignes documentées du journal, sans certification de leur authenticité.</t>
  </si>
  <si>
    <t xml:space="preserve">Journal réel daté</t>
  </si>
  <si>
    <t xml:space="preserve">Tickets du cabinet</t>
  </si>
  <si>
    <t xml:space="preserve">Non vérifié : Le mécanisme est sollicité.</t>
  </si>
  <si>
    <t xml:space="preserve">non vérifié (agrégat saisi)</t>
  </si>
  <si>
    <t xml:space="preserve">Enregistrements renseignés</t>
  </si>
  <si>
    <t xml:space="preserve">Appels en espace de test</t>
  </si>
  <si>
    <t xml:space="preserve">Studio</t>
  </si>
  <si>
    <t xml:space="preserve">Non vérifié : Séparés des usages du cabinet.</t>
  </si>
  <si>
    <t xml:space="preserve">Enregistrements de réemploi</t>
  </si>
  <si>
    <t xml:space="preserve">Six compétences</t>
  </si>
  <si>
    <t xml:space="preserve">Non vérifié : L'usage versionné existe.</t>
  </si>
  <si>
    <t xml:space="preserve">Décisions tracées</t>
  </si>
  <si>
    <t xml:space="preserve">Versions de compétences</t>
  </si>
  <si>
    <t xml:space="preserve">Bibliothèque</t>
  </si>
  <si>
    <t xml:space="preserve">Non vérifié : Le cycle de construction est utilisé.</t>
  </si>
  <si>
    <t xml:space="preserve">Durée renseignée (min)</t>
  </si>
  <si>
    <t xml:space="preserve">Tests en aveugle</t>
  </si>
  <si>
    <t xml:space="preserve">Non vérifié : La version peut être examinée par un tiers.</t>
  </si>
  <si>
    <t xml:space="preserve">Part de réemploi dans les enregistrements</t>
  </si>
  <si>
    <t xml:space="preserve">Verdicts de clôture</t>
  </si>
  <si>
    <t xml:space="preserve">Tickets résolus</t>
  </si>
  <si>
    <t xml:space="preserve">Non vérifié : La clôture produit une proposition.</t>
  </si>
  <si>
    <t xml:space="preserve">Non vérifié : La gouvernance est partiellement exercée.</t>
  </si>
  <si>
    <t xml:space="preserve">Enregistrements fictifs datés</t>
  </si>
  <si>
    <t xml:space="preserve">Signaux de veille classés</t>
  </si>
  <si>
    <t xml:space="preserve">Six chaînes</t>
  </si>
  <si>
    <t xml:space="preserve">Non vérifié : Le classement et le rattachement sont utilisés.</t>
  </si>
  <si>
    <t xml:space="preserve">Enregistrements d’essai datés</t>
  </si>
  <si>
    <t xml:space="preserve">Questions collectives</t>
  </si>
  <si>
    <t xml:space="preserve">Cabinet</t>
  </si>
  <si>
    <t xml:space="preserve">Non vérifié : La question peut sortir du dossier.</t>
  </si>
  <si>
    <t xml:space="preserve">Ressources sans enregistrement qualifié</t>
  </si>
  <si>
    <t xml:space="preserve">Communautés</t>
  </si>
  <si>
    <t xml:space="preserve">Non vérifié : Les espaces existent.</t>
  </si>
  <si>
    <t xml:space="preserve">Ateliers engagés</t>
  </si>
  <si>
    <t xml:space="preserve">Non vérifié : Le travail collectif est ouvert.</t>
  </si>
  <si>
    <t xml:space="preserve">Un enregistrement complet exige une date, une personne, une ressource et sa version. Le ratio porte sur les enregistrements du journal, pas sur les ressources publiées. La présence des champs ne prouve pas l’authenticité de l’usage.</t>
  </si>
  <si>
    <t xml:space="preserve">Compétences réutilisées lors du premier relevé</t>
  </si>
  <si>
    <t xml:space="preserve">18 compétences</t>
  </si>
  <si>
    <t xml:space="preserve">Non vérifié : Publier ne suffit pas à provoquer l'usage.</t>
  </si>
  <si>
    <t xml:space="preserve">Pilote</t>
  </si>
  <si>
    <t xml:space="preserve">Aucune valeur attribuée.</t>
  </si>
  <si>
    <t xml:space="preserve">Clients</t>
  </si>
  <si>
    <t xml:space="preserve">07  |  Auto-diagnostic ISO 30401  •  Annexe 11  •  MODÈLE / DONNÉES À RENSEIGNER</t>
  </si>
  <si>
    <t xml:space="preserve">OUTIL 7 – AUTO-DIAGNOSTIC ISO 30401</t>
  </si>
  <si>
    <t xml:space="preserve">Relier chaque exigence à une pièce, chaque écart à une action et chaque action à une personne. L'outil ne vaut pas certification.</t>
  </si>
  <si>
    <t xml:space="preserve">Lire l'exigence en langage de cabinet.</t>
  </si>
  <si>
    <t xml:space="preserve">Choisir l'état : Tenue, En écart ou Inconnue.</t>
  </si>
  <si>
    <t xml:space="preserve">Référencer la pièce qui soutient l'état.</t>
  </si>
  <si>
    <t xml:space="preserve">Décrire l'écart sans formuler une solution générale.</t>
  </si>
  <si>
    <t xml:space="preserve">Attribuer une action et une échéance.</t>
  </si>
  <si>
    <t xml:space="preserve">Faire examiner un échantillon par une personne non impliquée dans la construction.</t>
  </si>
  <si>
    <t xml:space="preserve">Présenter les actions à la revue de direction.</t>
  </si>
  <si>
    <t xml:space="preserve">Annexe 11 du mémoire. Les noms de feuilles sont répertoriés dans le sommaire.</t>
  </si>
  <si>
    <t xml:space="preserve">GRILLE CLAUSE PAR CLAUSE</t>
  </si>
  <si>
    <t xml:space="preserve">Instance à renseigner sur pièces. L’illustration antérieure reste dans sa feuille dédiée et ne compte pas comme un audit réalisé.</t>
  </si>
  <si>
    <t xml:space="preserve">Clause</t>
  </si>
  <si>
    <t xml:space="preserve">Famille</t>
  </si>
  <si>
    <t xml:space="preserve">Exigence en langage de cabinet</t>
  </si>
  <si>
    <t xml:space="preserve">Pièce attendue</t>
  </si>
  <si>
    <t xml:space="preserve">État</t>
  </si>
  <si>
    <t xml:space="preserve">Pièce constatée</t>
  </si>
  <si>
    <t xml:space="preserve">Date de l’examen</t>
  </si>
  <si>
    <t xml:space="preserve">Personne ayant conclu</t>
  </si>
  <si>
    <t xml:space="preserve">Conclusion documentée</t>
  </si>
  <si>
    <t xml:space="preserve">4.1</t>
  </si>
  <si>
    <t xml:space="preserve">Contexte</t>
  </si>
  <si>
    <t xml:space="preserve">Décrire les enjeux qui justifient le système.</t>
  </si>
  <si>
    <t xml:space="preserve">Diagnostic et partie I</t>
  </si>
  <si>
    <t xml:space="preserve">4.2</t>
  </si>
  <si>
    <t xml:space="preserve">Identifier les parties intéressées et leurs besoins.</t>
  </si>
  <si>
    <t xml:space="preserve">Carte et entretiens</t>
  </si>
  <si>
    <t xml:space="preserve">4.3</t>
  </si>
  <si>
    <t xml:space="preserve">Délimiter les domaines couverts.</t>
  </si>
  <si>
    <t xml:space="preserve">Fiche de périmètre</t>
  </si>
  <si>
    <t xml:space="preserve">4.4.1</t>
  </si>
  <si>
    <t xml:space="preserve">Système</t>
  </si>
  <si>
    <t xml:space="preserve">Établir le système de management des connaissances.</t>
  </si>
  <si>
    <t xml:space="preserve">Périmètre, activités et responsabilités</t>
  </si>
  <si>
    <t xml:space="preserve">4.4.2</t>
  </si>
  <si>
    <t xml:space="preserve">Organiser le développement des connaissances.</t>
  </si>
  <si>
    <t xml:space="preserve">Exemple daté de création et maintien</t>
  </si>
  <si>
    <t xml:space="preserve">4.4.3</t>
  </si>
  <si>
    <t xml:space="preserve">Organiser les échanges et transformations des connaissances.</t>
  </si>
  <si>
    <t xml:space="preserve">Séance, ressource et usage attribués</t>
  </si>
  <si>
    <t xml:space="preserve">4.4.4</t>
  </si>
  <si>
    <t xml:space="preserve">Mettre en place les moyens qui soutiennent le système.</t>
  </si>
  <si>
    <t xml:space="preserve">Personnes, processus, outils et gouvernance</t>
  </si>
  <si>
    <t xml:space="preserve">4.5</t>
  </si>
  <si>
    <t xml:space="preserve">Culture</t>
  </si>
  <si>
    <t xml:space="preserve">Examiner la culture de partage du cabinet.</t>
  </si>
  <si>
    <t xml:space="preserve">Pratiques observées, freins et décisions</t>
  </si>
  <si>
    <t xml:space="preserve">5.1</t>
  </si>
  <si>
    <t xml:space="preserve">Montrer l'engagement de la direction.</t>
  </si>
  <si>
    <t xml:space="preserve">Mandat et décisions</t>
  </si>
  <si>
    <t xml:space="preserve">5.2</t>
  </si>
  <si>
    <t xml:space="preserve">Politique</t>
  </si>
  <si>
    <t xml:space="preserve">Écrire la politique de management des connaissances.</t>
  </si>
  <si>
    <t xml:space="preserve">Politique signée</t>
  </si>
  <si>
    <t xml:space="preserve">5.3</t>
  </si>
  <si>
    <t xml:space="preserve">Rôles</t>
  </si>
  <si>
    <t xml:space="preserve">Attribuer les autorités et responsabilités.</t>
  </si>
  <si>
    <t xml:space="preserve">Nominations</t>
  </si>
  <si>
    <t xml:space="preserve">6.1</t>
  </si>
  <si>
    <t xml:space="preserve">Planification</t>
  </si>
  <si>
    <t xml:space="preserve">Examiner les risques et opportunités.</t>
  </si>
  <si>
    <t xml:space="preserve">Registre des risques</t>
  </si>
  <si>
    <t xml:space="preserve">6.2</t>
  </si>
  <si>
    <t xml:space="preserve">Objectifs</t>
  </si>
  <si>
    <t xml:space="preserve">Fixer des objectifs mesurables.</t>
  </si>
  <si>
    <t xml:space="preserve">Fiche d'objectifs</t>
  </si>
  <si>
    <t xml:space="preserve">7.1</t>
  </si>
  <si>
    <t xml:space="preserve">Ressources</t>
  </si>
  <si>
    <t xml:space="preserve">Identifier temps, personnes et moyens.</t>
  </si>
  <si>
    <t xml:space="preserve">Budget et charge</t>
  </si>
  <si>
    <t xml:space="preserve">7.2</t>
  </si>
  <si>
    <t xml:space="preserve">Compétence</t>
  </si>
  <si>
    <t xml:space="preserve">Déterminer et développer la compétence des personnes.</t>
  </si>
  <si>
    <t xml:space="preserve">Parcours et test</t>
  </si>
  <si>
    <t xml:space="preserve">7.3</t>
  </si>
  <si>
    <t xml:space="preserve">Sensibilisation</t>
  </si>
  <si>
    <t xml:space="preserve">Faire comprendre les règles et responsabilités.</t>
  </si>
  <si>
    <t xml:space="preserve">Parcours d'accueil</t>
  </si>
  <si>
    <t xml:space="preserve">7.4</t>
  </si>
  <si>
    <t xml:space="preserve">Communication</t>
  </si>
  <si>
    <t xml:space="preserve">Définir quoi, quand, comment et à qui communiquer.</t>
  </si>
  <si>
    <t xml:space="preserve">Plan de communication</t>
  </si>
  <si>
    <t xml:space="preserve">7.5</t>
  </si>
  <si>
    <t xml:space="preserve">Informations documentées</t>
  </si>
  <si>
    <t xml:space="preserve">Maîtriser création, version, accès, conservation et retrait.</t>
  </si>
  <si>
    <t xml:space="preserve">Registre et versions</t>
  </si>
  <si>
    <t xml:space="preserve">Maîtriser les processus nécessaires.</t>
  </si>
  <si>
    <t xml:space="preserve">Procédures et tests</t>
  </si>
  <si>
    <t xml:space="preserve">9.1</t>
  </si>
  <si>
    <t xml:space="preserve">Mesure</t>
  </si>
  <si>
    <t xml:space="preserve">Définir les mesures, méthodes et périodes.</t>
  </si>
  <si>
    <t xml:space="preserve">Dictionnaire des indicateurs</t>
  </si>
  <si>
    <t xml:space="preserve">9.2</t>
  </si>
  <si>
    <t xml:space="preserve">Audit interne</t>
  </si>
  <si>
    <t xml:space="preserve">Conduire un examen indépendant.</t>
  </si>
  <si>
    <t xml:space="preserve">Rapport d'audit</t>
  </si>
  <si>
    <t xml:space="preserve">9.3</t>
  </si>
  <si>
    <t xml:space="preserve">Revue de direction</t>
  </si>
  <si>
    <t xml:space="preserve">Examiner le système et décider.</t>
  </si>
  <si>
    <t xml:space="preserve">Procès-verbal de revue</t>
  </si>
  <si>
    <t xml:space="preserve">10.1</t>
  </si>
  <si>
    <t xml:space="preserve">Écart et action corrective</t>
  </si>
  <si>
    <t xml:space="preserve">Traiter la cause d'un écart et vérifier la correction.</t>
  </si>
  <si>
    <t xml:space="preserve">Fiche d'écart et nouvel essai</t>
  </si>
  <si>
    <t xml:space="preserve">10.2</t>
  </si>
  <si>
    <t xml:space="preserve">Amélioration</t>
  </si>
  <si>
    <t xml:space="preserve">Faire évoluer le système à partir des usages et signaux.</t>
  </si>
  <si>
    <t xml:space="preserve">Registre des versions</t>
  </si>
  <si>
    <t xml:space="preserve">PLAN D'ACTION PAR FAMILLE</t>
  </si>
  <si>
    <t xml:space="preserve">Reporter les actions issues d’un examen réel, avec une personne, une échéance et une pièce de clôture.</t>
  </si>
  <si>
    <t xml:space="preserve">REVUE CROISÉE</t>
  </si>
  <si>
    <t xml:space="preserve">Lecture sans commentaire oral</t>
  </si>
  <si>
    <t xml:space="preserve">Source et version</t>
  </si>
  <si>
    <t xml:space="preserve">Décision identifiable</t>
  </si>
  <si>
    <t xml:space="preserve">Limite explicite</t>
  </si>
  <si>
    <t xml:space="preserve">Ticket clos</t>
  </si>
  <si>
    <t xml:space="preserve">Position publiée</t>
  </si>
  <si>
    <t xml:space="preserve">Signal de veille</t>
  </si>
  <si>
    <t xml:space="preserve">Fiche d'agent</t>
  </si>
  <si>
    <t xml:space="preserve">TABLEAU DE BORD ISO 30401</t>
  </si>
  <si>
    <t xml:space="preserve">L’instance est initialement inconnue. Une conclusion renseignée exige un examen daté et attribué. Le classeur ne vérifie pas l’authenticité d’une signature.</t>
  </si>
  <si>
    <t xml:space="preserve">Nombre</t>
  </si>
  <si>
    <t xml:space="preserve">Actions</t>
  </si>
  <si>
    <t xml:space="preserve">Tenue</t>
  </si>
  <si>
    <t xml:space="preserve">Ouvertes</t>
  </si>
  <si>
    <t xml:space="preserve">En écart</t>
  </si>
  <si>
    <t xml:space="preserve">En cours</t>
  </si>
  <si>
    <t xml:space="preserve">Closes avec pièce</t>
  </si>
  <si>
    <t xml:space="preserve">Suspendues</t>
  </si>
  <si>
    <t xml:space="preserve">07  |  Auto-diagnostic ISO 30401  •  Annexe 11  •  EXEMPLE FICTIF</t>
  </si>
  <si>
    <t xml:space="preserve">Partie I et cahier des charges</t>
  </si>
  <si>
    <t xml:space="preserve">Maintenir la lecture du contexte</t>
  </si>
  <si>
    <t xml:space="preserve">Responsable de la démarche</t>
  </si>
  <si>
    <t xml:space="preserve">Entretiens et carte des parties</t>
  </si>
  <si>
    <t xml:space="preserve">Actualiser lors de la revue</t>
  </si>
  <si>
    <t xml:space="preserve">Domaine organismes de formation</t>
  </si>
  <si>
    <t xml:space="preserve">Limiter le premier cycle</t>
  </si>
  <si>
    <t xml:space="preserve">4.4</t>
  </si>
  <si>
    <t xml:space="preserve">Décrire les activités et les éléments du système.</t>
  </si>
  <si>
    <t xml:space="preserve">Document du système</t>
  </si>
  <si>
    <t xml:space="preserve">Annexe 22</t>
  </si>
  <si>
    <t xml:space="preserve">Conserver les versions</t>
  </si>
  <si>
    <t xml:space="preserve">Mandat de projet et décisions disponibles</t>
  </si>
  <si>
    <t xml:space="preserve">Formalisation à réunir dans une même pièce</t>
  </si>
  <si>
    <t xml:space="preserve">Émettre une politique signée</t>
  </si>
  <si>
    <t xml:space="preserve">Corriger</t>
  </si>
  <si>
    <t xml:space="preserve">Règles dispersées dans les annexes</t>
  </si>
  <si>
    <t xml:space="preserve">Politique non réunie</t>
  </si>
  <si>
    <t xml:space="preserve">Regrouper les règles essentielles</t>
  </si>
  <si>
    <t xml:space="preserve">Rôles définis dans le modèle</t>
  </si>
  <si>
    <t xml:space="preserve">Registre de nomination à compléter</t>
  </si>
  <si>
    <t xml:space="preserve">Ouvrir le registre par les nominations</t>
  </si>
  <si>
    <t xml:space="preserve">Risques décrits et contrôles associés</t>
  </si>
  <si>
    <t xml:space="preserve">Tenir la revue des risques</t>
  </si>
  <si>
    <t xml:space="preserve">Indicateurs définis</t>
  </si>
  <si>
    <t xml:space="preserve">Mesures d'effet non disponibles</t>
  </si>
  <si>
    <t xml:space="preserve">Fixer population, période et seuil</t>
  </si>
  <si>
    <t xml:space="preserve">Temps complet non mesuré</t>
  </si>
  <si>
    <t xml:space="preserve">Renseigner le budget du cycle</t>
  </si>
  <si>
    <t xml:space="preserve">Examiner</t>
  </si>
  <si>
    <t xml:space="preserve">Protocole sur cinq participants</t>
  </si>
  <si>
    <t xml:space="preserve">Résultats individuels non portés au classeur</t>
  </si>
  <si>
    <t xml:space="preserve">Reporter les fiches de test</t>
  </si>
  <si>
    <t xml:space="preserve">Principes et annexes disponibles</t>
  </si>
  <si>
    <t xml:space="preserve">Parcours à exécuter par un tiers</t>
  </si>
  <si>
    <t xml:space="preserve">Conduire le test d'accueil</t>
  </si>
  <si>
    <t xml:space="preserve">Ticket, restitution et droits de sortie</t>
  </si>
  <si>
    <t xml:space="preserve">Contrôler les communications</t>
  </si>
  <si>
    <t xml:space="preserve">États, versions et retrait prévus</t>
  </si>
  <si>
    <t xml:space="preserve">Vérifier un cycle complet</t>
  </si>
  <si>
    <t xml:space="preserve">8.1</t>
  </si>
  <si>
    <t xml:space="preserve">Flux, compétences et tests décrits</t>
  </si>
  <si>
    <t xml:space="preserve">Exécuter les contrôles périodiques</t>
  </si>
  <si>
    <t xml:space="preserve">Annexe 4 et classeur</t>
  </si>
  <si>
    <t xml:space="preserve">Renseigner les effets quand mesurés</t>
  </si>
  <si>
    <t xml:space="preserve">Audit formel non porté au dossier</t>
  </si>
  <si>
    <t xml:space="preserve">Planifier une revue croisée</t>
  </si>
  <si>
    <t xml:space="preserve">Calendrier et ordre du jour disponibles</t>
  </si>
  <si>
    <t xml:space="preserve">Première revue à inscrire</t>
  </si>
  <si>
    <t xml:space="preserve">Tenir la revue et consigner la décision</t>
  </si>
  <si>
    <t xml:space="preserve">Contrôle Méridien et fiche d'écart</t>
  </si>
  <si>
    <t xml:space="preserve">Généraliser la fiche aux cas réels</t>
  </si>
  <si>
    <t xml:space="preserve">Mesure défavorable ayant modifié la conception</t>
  </si>
  <si>
    <t xml:space="preserve">Cycle de revue à consolider</t>
  </si>
  <si>
    <t xml:space="preserve">Relier chaque modification à sa décision</t>
  </si>
  <si>
    <t xml:space="preserve">A-01</t>
  </si>
  <si>
    <t xml:space="preserve">Actes de direction</t>
  </si>
  <si>
    <t xml:space="preserve">5.1-5.2</t>
  </si>
  <si>
    <t xml:space="preserve">Regrouper mandat, politique et objectifs dans une pièce signée.</t>
  </si>
  <si>
    <t xml:space="preserve">A-02</t>
  </si>
  <si>
    <t xml:space="preserve">Responsabilités et ressources</t>
  </si>
  <si>
    <t xml:space="preserve">5.3-7.1</t>
  </si>
  <si>
    <t xml:space="preserve">Inscrire sponsor, référents, suppléants et temps au registre.</t>
  </si>
  <si>
    <t xml:space="preserve">Nominations et budget</t>
  </si>
  <si>
    <t xml:space="preserve">A-03</t>
  </si>
  <si>
    <t xml:space="preserve">Mesure et audit</t>
  </si>
  <si>
    <t xml:space="preserve">9.2-9.3</t>
  </si>
  <si>
    <t xml:space="preserve">Conduire une revue croisée et la première revue de direction.</t>
  </si>
  <si>
    <t xml:space="preserve">Rapport et procès-verbal</t>
  </si>
  <si>
    <t xml:space="preserve">A-04</t>
  </si>
  <si>
    <t xml:space="preserve">Compétences et risques</t>
  </si>
  <si>
    <t xml:space="preserve">7.2-10.2</t>
  </si>
  <si>
    <t xml:space="preserve">Reporter les résultats des tests et les décisions de correction.</t>
  </si>
  <si>
    <t xml:space="preserve">Fiches et versions</t>
  </si>
  <si>
    <t xml:space="preserve">08  |  Feuille de route  •  Annexe 10  •  MODÈLE / DONNÉES À RENSEIGNER</t>
  </si>
  <si>
    <t xml:space="preserve">OUTIL 8 – FEUILLE DE ROUTE DU PREMIER CYCLE</t>
  </si>
  <si>
    <t xml:space="preserve">Une étape se ferme par son résultat et sa pièce, jamais par la seule date.</t>
  </si>
  <si>
    <t xml:space="preserve">Le préalable reconnaît un problème professionnel.</t>
  </si>
  <si>
    <t xml:space="preserve">Chaque étape a un responsable et un motif d'arrêt.</t>
  </si>
  <si>
    <t xml:space="preserve">La pièce de sortie autorise l'étape suivante.</t>
  </si>
  <si>
    <t xml:space="preserve">Le temps est constaté ou planifié, jamais mélangé.</t>
  </si>
  <si>
    <t xml:space="preserve">Le cycle est revu avant l'extension.</t>
  </si>
  <si>
    <t xml:space="preserve">La décision finale peut étendre, maintenir, réduire, suspendre ou arrêter.</t>
  </si>
  <si>
    <t xml:space="preserve">Annexe 10 du mémoire. Les noms de feuilles sont répertoriés dans le sommaire.</t>
  </si>
  <si>
    <t xml:space="preserve">PRÉALABLE ET HUIT ÉTAPES</t>
  </si>
  <si>
    <t xml:space="preserve">Les décisions et pièces sont attendues. Renseigner dates et références constatées avant de déclarer une étape close. L’illustration initiale reste conservée.</t>
  </si>
  <si>
    <t xml:space="preserve">N°</t>
  </si>
  <si>
    <t xml:space="preserve">Phase</t>
  </si>
  <si>
    <t xml:space="preserve">Outil</t>
  </si>
  <si>
    <t xml:space="preserve">Pièce de sortie</t>
  </si>
  <si>
    <t xml:space="preserve">Motif d'arrêt</t>
  </si>
  <si>
    <t xml:space="preserve">Date ouverture</t>
  </si>
  <si>
    <t xml:space="preserve">Date clôture</t>
  </si>
  <si>
    <t xml:space="preserve">Heures constatées</t>
  </si>
  <si>
    <t xml:space="preserve">Décision attribuée à</t>
  </si>
  <si>
    <t xml:space="preserve">Clôture documentée</t>
  </si>
  <si>
    <t xml:space="preserve">Préalable</t>
  </si>
  <si>
    <t xml:space="preserve">Découvrir</t>
  </si>
  <si>
    <t xml:space="preserve">Un problème professionnel est-il reconnu ?</t>
  </si>
  <si>
    <t xml:space="preserve">Inscrire le sujet</t>
  </si>
  <si>
    <t xml:space="preserve">Énoncé de la partie I</t>
  </si>
  <si>
    <t xml:space="preserve">Difficulté formulée et réunion</t>
  </si>
  <si>
    <t xml:space="preserve">Aucun problème critique</t>
  </si>
  <si>
    <t xml:space="preserve">À ouvrir</t>
  </si>
  <si>
    <t xml:space="preserve">Adhésion</t>
  </si>
  <si>
    <t xml:space="preserve">Qui autorise le premier cycle ?</t>
  </si>
  <si>
    <t xml:space="preserve">Attribuer sponsor, temps et périmètre</t>
  </si>
  <si>
    <t xml:space="preserve">Mandat</t>
  </si>
  <si>
    <t xml:space="preserve">Mandat signé</t>
  </si>
  <si>
    <t xml:space="preserve">Aucun sponsor</t>
  </si>
  <si>
    <t xml:space="preserve">Écoute</t>
  </si>
  <si>
    <t xml:space="preserve">Que vivent les personnes ?</t>
  </si>
  <si>
    <t xml:space="preserve">Retenir un sujet vécu</t>
  </si>
  <si>
    <t xml:space="preserve">Annexe 4</t>
  </si>
  <si>
    <t xml:space="preserve">Restitution discutée</t>
  </si>
  <si>
    <t xml:space="preserve">Aucun besoin commun</t>
  </si>
  <si>
    <t xml:space="preserve">Cadrage</t>
  </si>
  <si>
    <t xml:space="preserve">Définir</t>
  </si>
  <si>
    <t xml:space="preserve">Quel sujet peut être conduit jusqu'à la revue ?</t>
  </si>
  <si>
    <t xml:space="preserve">Fixer périmètre, sources, rôles et critères</t>
  </si>
  <si>
    <t xml:space="preserve">Annexes 7, 25, 11, 28</t>
  </si>
  <si>
    <t xml:space="preserve">Fiche de cadrage</t>
  </si>
  <si>
    <t xml:space="preserve">Source, autorité ou test absents</t>
  </si>
  <si>
    <t xml:space="preserve">Premier tri</t>
  </si>
  <si>
    <t xml:space="preserve">Développer</t>
  </si>
  <si>
    <t xml:space="preserve">Que faut-il conserver ?</t>
  </si>
  <si>
    <t xml:space="preserve">Qualifier et classer</t>
  </si>
  <si>
    <t xml:space="preserve">Responsable du flux</t>
  </si>
  <si>
    <t xml:space="preserve">Annexe 16</t>
  </si>
  <si>
    <t xml:space="preserve">Décisions de classement</t>
  </si>
  <si>
    <t xml:space="preserve">Volume incontrôlable</t>
  </si>
  <si>
    <t xml:space="preserve">Quelle ressource doit être construite ?</t>
  </si>
  <si>
    <t xml:space="preserve">Construire, tester et publier</t>
  </si>
  <si>
    <t xml:space="preserve">Annexes 17, 18 et 2</t>
  </si>
  <si>
    <t xml:space="preserve">Version et test</t>
  </si>
  <si>
    <t xml:space="preserve">Désaccord ou source non résolus</t>
  </si>
  <si>
    <t xml:space="preserve">Livrer</t>
  </si>
  <si>
    <t xml:space="preserve">Une autre personne peut-elle l'employer ?</t>
  </si>
  <si>
    <t xml:space="preserve">Employer au point de travail</t>
  </si>
  <si>
    <t xml:space="preserve">Utilisateur</t>
  </si>
  <si>
    <t xml:space="preserve">Annexes 21 et 2</t>
  </si>
  <si>
    <t xml:space="preserve">Contournement ou effort excessif</t>
  </si>
  <si>
    <t xml:space="preserve">Que faut-il maintenir, corriger ou retirer ?</t>
  </si>
  <si>
    <t xml:space="preserve">Tenir la revue</t>
  </si>
  <si>
    <t xml:space="preserve">Référent et sponsor</t>
  </si>
  <si>
    <t xml:space="preserve">Annexes 20 et 22</t>
  </si>
  <si>
    <t xml:space="preserve">Décision au registre</t>
  </si>
  <si>
    <t xml:space="preserve">Risque non maîtrisé</t>
  </si>
  <si>
    <t xml:space="preserve">Bascule</t>
  </si>
  <si>
    <t xml:space="preserve">Faut-il étendre, réduire ou arrêter ?</t>
  </si>
  <si>
    <t xml:space="preserve">Décision de direction</t>
  </si>
  <si>
    <t xml:space="preserve">Annexes 11 et 14</t>
  </si>
  <si>
    <t xml:space="preserve">Bilan et décision</t>
  </si>
  <si>
    <t xml:space="preserve">Coût ou utilité insuffisants</t>
  </si>
  <si>
    <t xml:space="preserve">BUDGET ET TEMPS DU PREMIER CYCLE</t>
  </si>
  <si>
    <t xml:space="preserve">Heures</t>
  </si>
  <si>
    <t xml:space="preserve">Coût horaire</t>
  </si>
  <si>
    <t xml:space="preserve">Coût</t>
  </si>
  <si>
    <t xml:space="preserve">Diagnostic</t>
  </si>
  <si>
    <t xml:space="preserve">Planifié</t>
  </si>
  <si>
    <t xml:space="preserve">JOURNAL DES PIÈCES DE SORTIE</t>
  </si>
  <si>
    <t xml:space="preserve">Auteur</t>
  </si>
  <si>
    <t xml:space="preserve">Décision ouverte</t>
  </si>
  <si>
    <t xml:space="preserve">Lien</t>
  </si>
  <si>
    <t xml:space="preserve">P-01</t>
  </si>
  <si>
    <t xml:space="preserve">P-02</t>
  </si>
  <si>
    <t xml:space="preserve">P-03</t>
  </si>
  <si>
    <t xml:space="preserve">P-04</t>
  </si>
  <si>
    <t xml:space="preserve">P-05</t>
  </si>
  <si>
    <t xml:space="preserve">P-06</t>
  </si>
  <si>
    <t xml:space="preserve">P-07</t>
  </si>
  <si>
    <t xml:space="preserve">P-08</t>
  </si>
  <si>
    <t xml:space="preserve">P-09</t>
  </si>
  <si>
    <t xml:space="preserve">P-10</t>
  </si>
  <si>
    <t xml:space="preserve">P-11</t>
  </si>
  <si>
    <t xml:space="preserve">P-12</t>
  </si>
  <si>
    <t xml:space="preserve">P-13</t>
  </si>
  <si>
    <t xml:space="preserve">P-14</t>
  </si>
  <si>
    <t xml:space="preserve">P-15</t>
  </si>
  <si>
    <t xml:space="preserve">P-16</t>
  </si>
  <si>
    <t xml:space="preserve">P-17</t>
  </si>
  <si>
    <t xml:space="preserve">P-18</t>
  </si>
  <si>
    <t xml:space="preserve">P-19</t>
  </si>
  <si>
    <t xml:space="preserve">P-20</t>
  </si>
  <si>
    <t xml:space="preserve">P-21</t>
  </si>
  <si>
    <t xml:space="preserve">P-22</t>
  </si>
  <si>
    <t xml:space="preserve">P-23</t>
  </si>
  <si>
    <t xml:space="preserve">P-24</t>
  </si>
  <si>
    <t xml:space="preserve">P-25</t>
  </si>
  <si>
    <t xml:space="preserve">P-26</t>
  </si>
  <si>
    <t xml:space="preserve">P-27</t>
  </si>
  <si>
    <t xml:space="preserve">P-28</t>
  </si>
  <si>
    <t xml:space="preserve">P-29</t>
  </si>
  <si>
    <t xml:space="preserve">P-30</t>
  </si>
  <si>
    <t xml:space="preserve">PILOTAGE DU PREMIER CYCLE</t>
  </si>
  <si>
    <t xml:space="preserve">Les anciennes clôtures illustratives sont exclues. Les totaux de temps portent sur les lignes constatées, datées et attribuées.</t>
  </si>
  <si>
    <t xml:space="preserve">KPI</t>
  </si>
  <si>
    <t xml:space="preserve">Étendre</t>
  </si>
  <si>
    <t xml:space="preserve">Étapes en cours</t>
  </si>
  <si>
    <t xml:space="preserve">Étapes suspendues</t>
  </si>
  <si>
    <t xml:space="preserve">Réduire</t>
  </si>
  <si>
    <t xml:space="preserve">Part des étapes avec clôture documentée</t>
  </si>
  <si>
    <t xml:space="preserve">Suspendre</t>
  </si>
  <si>
    <t xml:space="preserve">Arrêter</t>
  </si>
  <si>
    <t xml:space="preserve">Coût constaté</t>
  </si>
  <si>
    <t xml:space="preserve">À compléter signifie qu’au moins une ligne Constaté manque de date, de personne, d’heures ou de taux. Les lignes Planifié n’entrent pas dans ce total.</t>
  </si>
  <si>
    <t xml:space="preserve">08  |  Feuille de route  •  Annexe 10  •  EXEMPLE FICTIF</t>
  </si>
  <si>
    <t xml:space="preserve">09  |  Bilan économique  •  Annexe 14  •  MODÈLE / DONNÉES À RENSEIGNER</t>
  </si>
  <si>
    <t xml:space="preserve">BILAN ÉCONOMIQUE DU PREMIER CYCLE</t>
  </si>
  <si>
    <t xml:space="preserve">Séparer les coûts constatés, les scénarios, les effets mesurés et les effets attendus. Aucun bénéfice non mesuré ne compense un coût réel.</t>
  </si>
  <si>
    <t xml:space="preserve">Renseigner les coûts unitaires dans « 09_Parametres ».</t>
  </si>
  <si>
    <t xml:space="preserve">Saisir les quantités et le statut dans « 09_Couts ».</t>
  </si>
  <si>
    <t xml:space="preserve">Définir la situation de départ et la méthode de chaque effet.</t>
  </si>
  <si>
    <t xml:space="preserve">Porter une valeur uniquement lorsqu'elle est mesurée.</t>
  </si>
  <si>
    <t xml:space="preserve">Examiner les critères de correction et de suspension.</t>
  </si>
  <si>
    <t xml:space="preserve">Consigner la décision de direction.</t>
  </si>
  <si>
    <t xml:space="preserve">Annexe 14 du mémoire. Les noms de feuilles sont répertoriés dans le sommaire.</t>
  </si>
  <si>
    <t xml:space="preserve">PARAMÈTRES</t>
  </si>
  <si>
    <t xml:space="preserve">Taux de référence à reporter explicitement dans les coûts et le budget temps. Les postes à plusieurs rôles exigent un taux justifié ; aucun taux n’est présumé.</t>
  </si>
  <si>
    <t xml:space="preserve">Paramètre</t>
  </si>
  <si>
    <t xml:space="preserve">Unité</t>
  </si>
  <si>
    <t xml:space="preserve">Source ou motif</t>
  </si>
  <si>
    <t xml:space="preserve">Coût horaire direction</t>
  </si>
  <si>
    <t xml:space="preserve">€/h</t>
  </si>
  <si>
    <t xml:space="preserve">À renseigner selon le cabinet</t>
  </si>
  <si>
    <t xml:space="preserve">Coût horaire sponsor</t>
  </si>
  <si>
    <t xml:space="preserve">Coût horaire référent</t>
  </si>
  <si>
    <t xml:space="preserve">Coût horaire collaborateur</t>
  </si>
  <si>
    <t xml:space="preserve">Coût horaire support technique</t>
  </si>
  <si>
    <t xml:space="preserve">Coût mensuel des outils</t>
  </si>
  <si>
    <t xml:space="preserve">€/mois</t>
  </si>
  <si>
    <t xml:space="preserve">Factures ou scénario</t>
  </si>
  <si>
    <t xml:space="preserve">Mois du premier cycle</t>
  </si>
  <si>
    <t xml:space="preserve">mois</t>
  </si>
  <si>
    <t xml:space="preserve">Hypothèse de durée, à adapter</t>
  </si>
  <si>
    <t xml:space="preserve">Gain unitaire mesuré</t>
  </si>
  <si>
    <t xml:space="preserve">€</t>
  </si>
  <si>
    <t xml:space="preserve">COÛTS DU PREMIER CYCLE</t>
  </si>
  <si>
    <t xml:space="preserve">Poste</t>
  </si>
  <si>
    <t xml:space="preserve">Rôle ou fournisseur</t>
  </si>
  <si>
    <t xml:space="preserve">Quantité</t>
  </si>
  <si>
    <t xml:space="preserve">Coût unitaire</t>
  </si>
  <si>
    <t xml:space="preserve">Coût total</t>
  </si>
  <si>
    <t xml:space="preserve">Ligne renseignée</t>
  </si>
  <si>
    <t xml:space="preserve">C-01</t>
  </si>
  <si>
    <t xml:space="preserve">Entretiens et restitution</t>
  </si>
  <si>
    <t xml:space="preserve">C-02</t>
  </si>
  <si>
    <t xml:space="preserve">Sources, périmètre et risques</t>
  </si>
  <si>
    <t xml:space="preserve">C-03</t>
  </si>
  <si>
    <t xml:space="preserve">Construction</t>
  </si>
  <si>
    <t xml:space="preserve">Ateliers et compétence</t>
  </si>
  <si>
    <t xml:space="preserve">Équipe</t>
  </si>
  <si>
    <t xml:space="preserve">C-04</t>
  </si>
  <si>
    <t xml:space="preserve">Contrôle</t>
  </si>
  <si>
    <t xml:space="preserve">Tests et revue professionnelle</t>
  </si>
  <si>
    <t xml:space="preserve">Référent et pair</t>
  </si>
  <si>
    <t xml:space="preserve">C-05</t>
  </si>
  <si>
    <t xml:space="preserve">Accompagnement des utilisateurs</t>
  </si>
  <si>
    <t xml:space="preserve">C-06</t>
  </si>
  <si>
    <t xml:space="preserve">Maintien</t>
  </si>
  <si>
    <t xml:space="preserve">Veille et revue</t>
  </si>
  <si>
    <t xml:space="preserve">C-07</t>
  </si>
  <si>
    <t xml:space="preserve">Licences et hébergement</t>
  </si>
  <si>
    <t xml:space="preserve">Fournisseur</t>
  </si>
  <si>
    <t xml:space="preserve">Mois</t>
  </si>
  <si>
    <t xml:space="preserve">C-08</t>
  </si>
  <si>
    <t xml:space="preserve">Développement et support</t>
  </si>
  <si>
    <t xml:space="preserve">Support technique</t>
  </si>
  <si>
    <t xml:space="preserve">EFFETS ET MÉTHODES DE MESURE</t>
  </si>
  <si>
    <t xml:space="preserve">Situation de départ</t>
  </si>
  <si>
    <t xml:space="preserve">Méthode</t>
  </si>
  <si>
    <t xml:space="preserve">Valeur de départ</t>
  </si>
  <si>
    <t xml:space="preserve">Valeur observée</t>
  </si>
  <si>
    <t xml:space="preserve">Pièce de mesure</t>
  </si>
  <si>
    <t xml:space="preserve">Mesure documentée</t>
  </si>
  <si>
    <t xml:space="preserve">B-01</t>
  </si>
  <si>
    <t xml:space="preserve">Minutes</t>
  </si>
  <si>
    <t xml:space="preserve">B-02</t>
  </si>
  <si>
    <t xml:space="preserve">Reprise du dossier</t>
  </si>
  <si>
    <t xml:space="preserve">Cinq participants, dix dossiers</t>
  </si>
  <si>
    <t xml:space="preserve">Grille de passation</t>
  </si>
  <si>
    <t xml:space="preserve">B-03</t>
  </si>
  <si>
    <t xml:space="preserve">Demandes d'aide</t>
  </si>
  <si>
    <t xml:space="preserve">Participants au test</t>
  </si>
  <si>
    <t xml:space="preserve">Journal individuel</t>
  </si>
  <si>
    <t xml:space="preserve">B-04</t>
  </si>
  <si>
    <t xml:space="preserve">Anticipation</t>
  </si>
  <si>
    <t xml:space="preserve">Dossiers exposés à un signal</t>
  </si>
  <si>
    <t xml:space="preserve">Chronologie</t>
  </si>
  <si>
    <t xml:space="preserve">Jours</t>
  </si>
  <si>
    <t xml:space="preserve">B-05</t>
  </si>
  <si>
    <t xml:space="preserve">Clients recevant une restitution</t>
  </si>
  <si>
    <t xml:space="preserve">Correction ou décision</t>
  </si>
  <si>
    <t xml:space="preserve">B-06</t>
  </si>
  <si>
    <t xml:space="preserve">Journal des usages</t>
  </si>
  <si>
    <t xml:space="preserve">DÉCISION DE DIRECTION</t>
  </si>
  <si>
    <t xml:space="preserve">Le solde porte uniquement sur les postes documentés saisis, pas sur un coût exhaustif certifié. Examiner aussi les risques et le périmètre.</t>
  </si>
  <si>
    <t xml:space="preserve">Coûts constatés</t>
  </si>
  <si>
    <t xml:space="preserve">Coûts en scénario</t>
  </si>
  <si>
    <t xml:space="preserve">Bénéfices mesurés</t>
  </si>
  <si>
    <t xml:space="preserve">Solde observé</t>
  </si>
  <si>
    <t xml:space="preserve">À décider</t>
  </si>
  <si>
    <t xml:space="preserve">À motiver après examen des coûts, effets, risques et limites.</t>
  </si>
  <si>
    <t xml:space="preserve">Périmètre suivant</t>
  </si>
  <si>
    <t xml:space="preserve">SYNTHÈSE ÉCONOMIQUE</t>
  </si>
  <si>
    <t xml:space="preserve">Effets mesurés</t>
  </si>
  <si>
    <t xml:space="preserve">Droit indu</t>
  </si>
  <si>
    <t xml:space="preserve">Effets non mesurés</t>
  </si>
  <si>
    <t xml:space="preserve">Conséquence sans décision</t>
  </si>
  <si>
    <t xml:space="preserve">09  |  Bilan économique  •  Annexe 14  •  EXEMPLE FICTIF</t>
  </si>
  <si>
    <t xml:space="preserve">DÉCISION DE DIRECTION – EXEMPLE ILLUSTRATIF (valeurs fictives, à ne pas lire comme un bilan réel)</t>
  </si>
  <si>
    <t xml:space="preserve">Exemple autonome : renseigner les trois montants en B20:B22. Les résultats B9:B12 sont calculés. Aucun montant de cette feuille ne remonte dans le bilan réel.</t>
  </si>
  <si>
    <t xml:space="preserve">Le premier cycle est évalué à partir des coûts constatés et des effets mesurés.</t>
  </si>
  <si>
    <t xml:space="preserve">MONTANTS PROPRES À L’EXEMPLE</t>
  </si>
  <si>
    <t xml:space="preserve">Coûts constatés de l’exemple (€)</t>
  </si>
  <si>
    <t xml:space="preserve">Coûts du scénario de l’exemple (€)</t>
  </si>
  <si>
    <t xml:space="preserve">Bénéfices de l’exemple (€)</t>
  </si>
  <si>
    <t xml:space="preserve">Les cellules jaunes ci-dessus servent uniquement à essayer les calculs. Elles restent vides à la livraison. Les coûts du scénario sont présentés séparément et ne sont pas soustraits du solde observé.</t>
  </si>
  <si>
    <t xml:space="preserve">BÉNÉFICES OBSERVÉS ET JUSTIFIÉS</t>
  </si>
  <si>
    <t xml:space="preserve">La valorisation exige une comparaison documentée. Ne pas compter deux fois le même gain, ni transformer un score de passation en euros.</t>
  </si>
  <si>
    <t xml:space="preserve">ID unique</t>
  </si>
  <si>
    <t xml:space="preserve">Effet observé</t>
  </si>
  <si>
    <t xml:space="preserve">Population et période</t>
  </si>
  <si>
    <t xml:space="preserve">Volume observé</t>
  </si>
  <si>
    <t xml:space="preserve">Gain unitaire (€)</t>
  </si>
  <si>
    <t xml:space="preserve">Bénéfice (€)</t>
  </si>
  <si>
    <t xml:space="preserve">Pièce et méthode</t>
  </si>
  <si>
    <t xml:space="preserve">Absence de double compte</t>
  </si>
  <si>
    <t xml:space="preserve">Qualification</t>
  </si>
  <si>
    <t xml:space="preserve">TROIS SCÉNARIOS À RENSEIGNER</t>
  </si>
  <si>
    <t xml:space="preserve">Hypothèses uniquement. Inclure tous les coûts du périmètre, conserver leur source et confronter ensuite le scénario aux observations.</t>
  </si>
  <si>
    <t xml:space="preserve">Scénario</t>
  </si>
  <si>
    <t xml:space="preserve">Actes prévus</t>
  </si>
  <si>
    <t xml:space="preserve">Gain par acte (€)</t>
  </si>
  <si>
    <t xml:space="preserve">Coût fixe (€)</t>
  </si>
  <si>
    <t xml:space="preserve">Maintien sur période (€)</t>
  </si>
  <si>
    <t xml:space="preserve">Bénéfice prévu (€)</t>
  </si>
  <si>
    <t xml:space="preserve">Solde prévu (€)</t>
  </si>
  <si>
    <t xml:space="preserve">Actes au seuil</t>
  </si>
  <si>
    <t xml:space="preserve">Sources des hypothèses</t>
  </si>
  <si>
    <t xml:space="preserve">Prudent</t>
  </si>
  <si>
    <t xml:space="preserve">Central</t>
  </si>
  <si>
    <t xml:space="preserve">Étendu</t>
  </si>
</sst>
</file>

<file path=xl/styles.xml><?xml version="1.0" encoding="utf-8"?>
<styleSheet xmlns="http://schemas.openxmlformats.org/spreadsheetml/2006/main">
  <numFmts count="6">
    <numFmt numFmtId="164" formatCode="General"/>
    <numFmt numFmtId="165" formatCode="#,##0.00&quot; €&quot;;[RED]\(#,##0.00&quot;) €&quot;;0.00&quot; €&quot;"/>
    <numFmt numFmtId="166" formatCode="dd/mm/yyyy"/>
    <numFmt numFmtId="167" formatCode="0.0%"/>
    <numFmt numFmtId="168" formatCode="#,##0.00\ [$€-fr-FR]"/>
    <numFmt numFmtId="169" formatCode="#,##0.00&quot; €&quot;"/>
  </numFmts>
  <fonts count="32">
    <font>
      <sz val="10"/>
      <name val="Arial"/>
      <family val="2"/>
      <charset val="1"/>
    </font>
    <font>
      <sz val="10"/>
      <name val="Arial"/>
      <family val="0"/>
    </font>
    <font>
      <sz val="10"/>
      <name val="Arial"/>
      <family val="0"/>
    </font>
    <font>
      <sz val="10"/>
      <name val="Arial"/>
      <family val="0"/>
    </font>
    <font>
      <b val="true"/>
      <sz val="23"/>
      <color rgb="FFFFFFFF"/>
      <name val="Aptos"/>
      <family val="0"/>
      <charset val="1"/>
    </font>
    <font>
      <sz val="11"/>
      <color rgb="FF65758A"/>
      <name val="Aptos"/>
      <family val="0"/>
      <charset val="1"/>
    </font>
    <font>
      <sz val="11"/>
      <color rgb="FF24364B"/>
      <name val="Aptos"/>
      <family val="0"/>
      <charset val="1"/>
    </font>
    <font>
      <b val="true"/>
      <sz val="10"/>
      <color rgb="FF176C70"/>
      <name val="Aptos"/>
      <family val="0"/>
      <charset val="1"/>
    </font>
    <font>
      <b val="true"/>
      <sz val="27"/>
      <color rgb="FF17365D"/>
      <name val="Aptos"/>
      <family val="0"/>
      <charset val="1"/>
    </font>
    <font>
      <sz val="11"/>
      <color rgb="FF925A17"/>
      <name val="Aptos"/>
      <family val="0"/>
      <charset val="1"/>
    </font>
    <font>
      <b val="true"/>
      <sz val="11"/>
      <color rgb="FFFFFFFF"/>
      <name val="Aptos"/>
      <family val="0"/>
      <charset val="1"/>
    </font>
    <font>
      <b val="true"/>
      <sz val="12"/>
      <color rgb="FF17365D"/>
      <name val="Aptos"/>
      <family val="0"/>
      <charset val="1"/>
    </font>
    <font>
      <b val="true"/>
      <sz val="10"/>
      <color rgb="FF65758A"/>
      <name val="Aptos"/>
      <family val="0"/>
      <charset val="1"/>
    </font>
    <font>
      <sz val="10"/>
      <color rgb="FF65758A"/>
      <name val="Aptos"/>
      <family val="0"/>
      <charset val="1"/>
    </font>
    <font>
      <b val="true"/>
      <sz val="18"/>
      <color rgb="FF17365D"/>
      <name val="Aptos"/>
      <family val="0"/>
      <charset val="1"/>
    </font>
    <font>
      <sz val="9"/>
      <color rgb="FF65758A"/>
      <name val="Aptos"/>
      <family val="0"/>
      <charset val="1"/>
    </font>
    <font>
      <b val="true"/>
      <sz val="20"/>
      <color rgb="FFFFFFFF"/>
      <name val="Aptos"/>
      <family val="0"/>
      <charset val="1"/>
    </font>
    <font>
      <b val="true"/>
      <sz val="10"/>
      <color rgb="FF17365D"/>
      <name val="Aptos"/>
      <family val="0"/>
      <charset val="1"/>
    </font>
    <font>
      <b val="true"/>
      <sz val="13"/>
      <name val="Cambria"/>
      <family val="0"/>
      <charset val="1"/>
    </font>
    <font>
      <sz val="11"/>
      <name val="Calibri"/>
      <family val="0"/>
      <charset val="1"/>
    </font>
    <font>
      <b val="true"/>
      <sz val="11"/>
      <color rgb="FFFFFFFF"/>
      <name val="Cambria"/>
      <family val="0"/>
      <charset val="1"/>
    </font>
    <font>
      <b val="true"/>
      <sz val="11"/>
      <name val="Cambria"/>
      <family val="0"/>
      <charset val="1"/>
    </font>
    <font>
      <b val="true"/>
      <sz val="12"/>
      <color rgb="FF176C70"/>
      <name val="Aptos"/>
      <family val="0"/>
      <charset val="1"/>
    </font>
    <font>
      <b val="true"/>
      <sz val="11"/>
      <color rgb="FF226647"/>
      <name val="Aptos"/>
      <family val="0"/>
      <charset val="1"/>
    </font>
    <font>
      <b val="true"/>
      <sz val="13"/>
      <color rgb="FFFFFFFF"/>
      <name val="Aptos"/>
      <family val="0"/>
      <charset val="1"/>
    </font>
    <font>
      <b val="true"/>
      <sz val="11"/>
      <color rgb="FF17365D"/>
      <name val="Aptos"/>
      <family val="0"/>
      <charset val="1"/>
    </font>
    <font>
      <b val="true"/>
      <sz val="10"/>
      <color rgb="FFFFFFFF"/>
      <name val="Aptos"/>
      <family val="0"/>
      <charset val="1"/>
    </font>
    <font>
      <b val="true"/>
      <sz val="17"/>
      <color rgb="FFFFFFFF"/>
      <name val="Aptos"/>
      <family val="0"/>
      <charset val="1"/>
    </font>
    <font>
      <sz val="11"/>
      <color rgb="FF17365D"/>
      <name val="Aptos"/>
      <family val="0"/>
      <charset val="1"/>
    </font>
    <font>
      <sz val="11"/>
      <color rgb="FF176C70"/>
      <name val="Aptos"/>
      <family val="0"/>
      <charset val="1"/>
    </font>
    <font>
      <sz val="10"/>
      <color rgb="FF925A17"/>
      <name val="Aptos"/>
      <family val="0"/>
      <charset val="1"/>
    </font>
    <font>
      <b val="true"/>
      <sz val="11"/>
      <color rgb="FFFFFFFF"/>
      <name val="Calibri"/>
      <family val="0"/>
      <charset val="1"/>
    </font>
  </fonts>
  <fills count="15">
    <fill>
      <patternFill patternType="none"/>
    </fill>
    <fill>
      <patternFill patternType="gray125"/>
    </fill>
    <fill>
      <patternFill patternType="solid">
        <fgColor rgb="FF17365D"/>
        <bgColor rgb="FF193759"/>
      </patternFill>
    </fill>
    <fill>
      <patternFill patternType="solid">
        <fgColor rgb="FFFFFFFF"/>
        <bgColor rgb="FFF8F5EC"/>
      </patternFill>
    </fill>
    <fill>
      <patternFill patternType="solid">
        <fgColor rgb="FFEAF3F5"/>
        <bgColor rgb="FFE7F1F7"/>
      </patternFill>
    </fill>
    <fill>
      <patternFill patternType="solid">
        <fgColor rgb="FFF8F5EC"/>
        <bgColor rgb="FFF1F4F8"/>
      </patternFill>
    </fill>
    <fill>
      <patternFill patternType="solid">
        <fgColor rgb="FFF1F4F8"/>
        <bgColor rgb="FFEAF3F5"/>
      </patternFill>
    </fill>
    <fill>
      <patternFill patternType="solid">
        <fgColor rgb="FF176C70"/>
        <bgColor rgb="FF226647"/>
      </patternFill>
    </fill>
    <fill>
      <patternFill patternType="solid">
        <fgColor rgb="FF2F5597"/>
        <bgColor rgb="FF176C70"/>
      </patternFill>
    </fill>
    <fill>
      <patternFill patternType="solid">
        <fgColor rgb="FF1F3A5F"/>
        <bgColor rgb="FF193759"/>
      </patternFill>
    </fill>
    <fill>
      <patternFill patternType="solid">
        <fgColor rgb="FFE4F2EC"/>
        <bgColor rgb="FFE7F1F7"/>
      </patternFill>
    </fill>
    <fill>
      <patternFill patternType="solid">
        <fgColor rgb="FFFFF8E1"/>
        <bgColor rgb="FFF8F5EC"/>
      </patternFill>
    </fill>
    <fill>
      <patternFill patternType="solid">
        <fgColor rgb="FFE7F1F7"/>
        <bgColor rgb="FFEAF3F5"/>
      </patternFill>
    </fill>
    <fill>
      <patternFill patternType="solid">
        <fgColor rgb="FF193759"/>
        <bgColor rgb="FF17365D"/>
      </patternFill>
    </fill>
    <fill>
      <patternFill patternType="solid">
        <fgColor rgb="FFFFF2CC"/>
        <bgColor rgb="FFFFF8E1"/>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true" indent="0" shrinkToFit="false"/>
      <protection locked="true" hidden="false"/>
    </xf>
    <xf numFmtId="164" fontId="5" fillId="3" borderId="0" xfId="0" applyFont="true" applyBorder="true" applyAlignment="true" applyProtection="false">
      <alignment horizontal="general" vertical="center" textRotation="0" wrapText="true" indent="0" shrinkToFit="false"/>
      <protection locked="true" hidden="false"/>
    </xf>
    <xf numFmtId="164" fontId="6" fillId="3" borderId="0" xfId="0" applyFont="true" applyBorder="false" applyAlignment="true" applyProtection="false">
      <alignment horizontal="general" vertical="center" textRotation="0" wrapText="true" indent="0" shrinkToFit="false"/>
      <protection locked="true" hidden="false"/>
    </xf>
    <xf numFmtId="164" fontId="7" fillId="4" borderId="0" xfId="0" applyFont="true" applyBorder="true" applyAlignment="true" applyProtection="false">
      <alignment horizontal="general" vertical="center" textRotation="0" wrapText="true" indent="0" shrinkToFit="false"/>
      <protection locked="true" hidden="false"/>
    </xf>
    <xf numFmtId="164" fontId="8" fillId="4" borderId="0" xfId="0" applyFont="true" applyBorder="true" applyAlignment="true" applyProtection="false">
      <alignment horizontal="center" vertical="center" textRotation="0" wrapText="true" indent="0" shrinkToFit="false"/>
      <protection locked="true" hidden="false"/>
    </xf>
    <xf numFmtId="164" fontId="9" fillId="5" borderId="0" xfId="0" applyFont="true" applyBorder="true" applyAlignment="true" applyProtection="false">
      <alignment horizontal="general" vertical="center" textRotation="0" wrapText="true" indent="0" shrinkToFit="false"/>
      <protection locked="true" hidden="false"/>
    </xf>
    <xf numFmtId="164" fontId="10" fillId="2" borderId="0" xfId="0" applyFont="true" applyBorder="true" applyAlignment="true" applyProtection="false">
      <alignment horizontal="general" vertical="center" textRotation="0" wrapText="true" indent="0" shrinkToFit="false"/>
      <protection locked="true" hidden="false"/>
    </xf>
    <xf numFmtId="164" fontId="11" fillId="6" borderId="0" xfId="0" applyFont="true" applyBorder="true" applyAlignment="true" applyProtection="false">
      <alignment horizontal="general" vertical="center" textRotation="0" wrapText="true" indent="0" shrinkToFit="false"/>
      <protection locked="true" hidden="false"/>
    </xf>
    <xf numFmtId="164" fontId="12" fillId="6" borderId="0" xfId="0" applyFont="true" applyBorder="true" applyAlignment="true" applyProtection="false">
      <alignment horizontal="general" vertical="center" textRotation="0" wrapText="true" indent="0" shrinkToFit="false"/>
      <protection locked="true" hidden="false"/>
    </xf>
    <xf numFmtId="164" fontId="13" fillId="3" borderId="0" xfId="0" applyFont="true" applyBorder="true" applyAlignment="true" applyProtection="false">
      <alignment horizontal="general" vertical="center" textRotation="0" wrapText="true" indent="0" shrinkToFit="false"/>
      <protection locked="true" hidden="false"/>
    </xf>
    <xf numFmtId="164" fontId="14" fillId="4" borderId="0" xfId="0" applyFont="true" applyBorder="true" applyAlignment="true" applyProtection="false">
      <alignment horizontal="center" vertical="center" textRotation="0" wrapText="true" indent="0" shrinkToFit="false"/>
      <protection locked="true" hidden="false"/>
    </xf>
    <xf numFmtId="164" fontId="15" fillId="3" borderId="0" xfId="0" applyFont="true" applyBorder="true" applyAlignment="true" applyProtection="false">
      <alignment horizontal="general" vertical="center" textRotation="0" wrapText="true" indent="0" shrinkToFit="false"/>
      <protection locked="true" hidden="false"/>
    </xf>
    <xf numFmtId="165" fontId="14" fillId="4" borderId="0" xfId="0" applyFont="true" applyBorder="true" applyAlignment="true" applyProtection="false">
      <alignment horizontal="left" vertical="center" textRotation="0" wrapText="true" indent="0" shrinkToFit="false"/>
      <protection locked="true" hidden="false"/>
    </xf>
    <xf numFmtId="164" fontId="6" fillId="6" borderId="0" xfId="0" applyFont="true" applyBorder="true" applyAlignment="true" applyProtection="false">
      <alignment horizontal="general" vertical="center" textRotation="0" wrapText="true" indent="0" shrinkToFit="false"/>
      <protection locked="true" hidden="false"/>
    </xf>
    <xf numFmtId="164" fontId="10" fillId="7" borderId="0" xfId="0" applyFont="true" applyBorder="true" applyAlignment="true" applyProtection="false">
      <alignment horizontal="general" vertical="center" textRotation="0" wrapText="true" indent="0" shrinkToFit="false"/>
      <protection locked="true" hidden="false"/>
    </xf>
    <xf numFmtId="164" fontId="16" fillId="2" borderId="0" xfId="0" applyFont="true" applyBorder="true" applyAlignment="true" applyProtection="false">
      <alignment horizontal="general" vertical="center" textRotation="0" wrapText="true" indent="0" shrinkToFit="false"/>
      <protection locked="true" hidden="false"/>
    </xf>
    <xf numFmtId="164" fontId="17" fillId="6" borderId="0" xfId="0" applyFont="true" applyBorder="true" applyAlignment="true" applyProtection="false">
      <alignment horizontal="general" vertical="center" textRotation="0" wrapText="true" indent="0" shrinkToFit="false"/>
      <protection locked="true" hidden="false"/>
    </xf>
    <xf numFmtId="164" fontId="10" fillId="8" borderId="0" xfId="0" applyFont="true" applyBorder="false" applyAlignment="true" applyProtection="false">
      <alignment horizontal="general" vertical="center" textRotation="0" wrapText="true" indent="0" shrinkToFit="false"/>
      <protection locked="true" hidden="false"/>
    </xf>
    <xf numFmtId="164" fontId="10" fillId="2" borderId="0" xfId="0" applyFont="true" applyBorder="false" applyAlignment="true" applyProtection="false">
      <alignment horizontal="general" vertical="center"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bottom" textRotation="0" wrapText="true" indent="0" shrinkToFit="false"/>
      <protection locked="true" hidden="false"/>
    </xf>
    <xf numFmtId="164" fontId="20" fillId="9"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22" fillId="4" borderId="0" xfId="0" applyFont="true" applyBorder="true" applyAlignment="true" applyProtection="false">
      <alignment horizontal="general" vertical="center" textRotation="0" wrapText="true" indent="0" shrinkToFit="false"/>
      <protection locked="true" hidden="false"/>
    </xf>
    <xf numFmtId="164" fontId="23" fillId="10" borderId="0" xfId="0" applyFont="true" applyBorder="false" applyAlignment="true" applyProtection="false">
      <alignment horizontal="general" vertical="center" textRotation="0" wrapText="true" indent="0" shrinkToFit="false"/>
      <protection locked="true" hidden="false"/>
    </xf>
    <xf numFmtId="164" fontId="24" fillId="2" borderId="0" xfId="0" applyFont="true" applyBorder="true" applyAlignment="true" applyProtection="false">
      <alignment horizontal="general" vertical="center" textRotation="0" wrapText="true" indent="0" shrinkToFit="false"/>
      <protection locked="true" hidden="false"/>
    </xf>
    <xf numFmtId="164" fontId="25" fillId="6" borderId="0" xfId="0" applyFont="true" applyBorder="false" applyAlignment="true" applyProtection="false">
      <alignment horizontal="general" vertical="center" textRotation="0" wrapText="true" indent="0" shrinkToFit="false"/>
      <protection locked="true" hidden="false"/>
    </xf>
    <xf numFmtId="164" fontId="6" fillId="3" borderId="0" xfId="0" applyFont="true" applyBorder="true" applyAlignment="true" applyProtection="false">
      <alignment horizontal="general" vertical="center" textRotation="0" wrapText="true" indent="0" shrinkToFit="false"/>
      <protection locked="true" hidden="false"/>
    </xf>
    <xf numFmtId="164" fontId="26" fillId="2" borderId="0" xfId="0" applyFont="true" applyBorder="true" applyAlignment="true" applyProtection="false">
      <alignment horizontal="general" vertical="center" textRotation="0" wrapText="true" indent="0" shrinkToFit="false"/>
      <protection locked="true" hidden="false"/>
    </xf>
    <xf numFmtId="164" fontId="13" fillId="6" borderId="0" xfId="0" applyFont="true" applyBorder="true" applyAlignment="true" applyProtection="false">
      <alignment horizontal="general" vertical="center" textRotation="0" wrapText="true" indent="0" shrinkToFit="false"/>
      <protection locked="true" hidden="false"/>
    </xf>
    <xf numFmtId="164" fontId="27" fillId="2" borderId="0" xfId="0" applyFont="true" applyBorder="true" applyAlignment="true" applyProtection="false">
      <alignment horizontal="general" vertical="center" textRotation="0" wrapText="true" indent="0" shrinkToFit="false"/>
      <protection locked="true" hidden="false"/>
    </xf>
    <xf numFmtId="164" fontId="28" fillId="6" borderId="0" xfId="0" applyFont="true" applyBorder="true" applyAlignment="true" applyProtection="false">
      <alignment horizontal="general" vertical="center" textRotation="0" wrapText="true" indent="0" shrinkToFit="false"/>
      <protection locked="true" hidden="false"/>
    </xf>
    <xf numFmtId="164" fontId="26" fillId="8" borderId="0" xfId="0" applyFont="true" applyBorder="false" applyAlignment="true" applyProtection="false">
      <alignment horizontal="general" vertical="center" textRotation="0" wrapText="true" indent="0" shrinkToFit="false"/>
      <protection locked="true" hidden="false"/>
    </xf>
    <xf numFmtId="164" fontId="26" fillId="5" borderId="0" xfId="0" applyFont="true" applyBorder="false" applyAlignment="true" applyProtection="false">
      <alignment horizontal="general" vertical="center" textRotation="0" wrapText="true" indent="0" shrinkToFit="false"/>
      <protection locked="true" hidden="false"/>
    </xf>
    <xf numFmtId="164" fontId="6" fillId="5" borderId="0" xfId="0" applyFont="true" applyBorder="false" applyAlignment="true" applyProtection="false">
      <alignment horizontal="general" vertical="center" textRotation="0" wrapText="true" indent="0" shrinkToFit="false"/>
      <protection locked="true" hidden="false"/>
    </xf>
    <xf numFmtId="164" fontId="6" fillId="11" borderId="0" xfId="0" applyFont="true" applyBorder="false" applyAlignment="true" applyProtection="false">
      <alignment horizontal="general" vertical="center" textRotation="0" wrapText="true" indent="0" shrinkToFit="false"/>
      <protection locked="true" hidden="false"/>
    </xf>
    <xf numFmtId="164" fontId="29" fillId="5" borderId="0" xfId="0" applyFont="true" applyBorder="false" applyAlignment="true" applyProtection="false">
      <alignment horizontal="general" vertical="center" textRotation="0" wrapText="true" indent="0" shrinkToFit="false"/>
      <protection locked="true" hidden="false"/>
    </xf>
    <xf numFmtId="164" fontId="29" fillId="4" borderId="0" xfId="0" applyFont="true" applyBorder="false" applyAlignment="true" applyProtection="false">
      <alignment horizontal="general" vertical="center" textRotation="0" wrapText="true" indent="0" shrinkToFit="false"/>
      <protection locked="true" hidden="false"/>
    </xf>
    <xf numFmtId="164" fontId="26" fillId="8" borderId="0" xfId="0" applyFont="true" applyBorder="true" applyAlignment="true" applyProtection="false">
      <alignment horizontal="general" vertical="center" textRotation="0" wrapText="true" indent="0" shrinkToFit="false"/>
      <protection locked="true" hidden="false"/>
    </xf>
    <xf numFmtId="164" fontId="6" fillId="11" borderId="0" xfId="0" applyFont="true" applyBorder="false" applyAlignment="true" applyProtection="false">
      <alignment horizontal="general" vertical="bottom" textRotation="0" wrapText="true" indent="0" shrinkToFit="false"/>
      <protection locked="true" hidden="false"/>
    </xf>
    <xf numFmtId="164" fontId="29" fillId="4" borderId="0" xfId="0" applyFont="true" applyBorder="false" applyAlignment="true" applyProtection="false">
      <alignment horizontal="general" vertical="bottom" textRotation="0" wrapText="true" indent="0" shrinkToFit="false"/>
      <protection locked="true" hidden="false"/>
    </xf>
    <xf numFmtId="164" fontId="6" fillId="11" borderId="0" xfId="0" applyFont="true" applyBorder="true" applyAlignment="true" applyProtection="false">
      <alignment horizontal="general" vertical="center" textRotation="0" wrapText="true" indent="0" shrinkToFit="false"/>
      <protection locked="true" hidden="false"/>
    </xf>
    <xf numFmtId="164" fontId="29" fillId="4" borderId="0" xfId="0" applyFont="true" applyBorder="true" applyAlignment="true" applyProtection="false">
      <alignment horizontal="general" vertical="center" textRotation="0" wrapText="true" indent="0" shrinkToFit="false"/>
      <protection locked="true" hidden="false"/>
    </xf>
    <xf numFmtId="164" fontId="19" fillId="11" borderId="0" xfId="0" applyFont="true" applyBorder="false" applyAlignment="true" applyProtection="false">
      <alignment horizontal="general" vertical="bottom" textRotation="0" wrapText="false" indent="0" shrinkToFit="false"/>
      <protection locked="true" hidden="false"/>
    </xf>
    <xf numFmtId="166" fontId="6" fillId="11" borderId="0" xfId="0" applyFont="true" applyBorder="false" applyAlignment="true" applyProtection="false">
      <alignment horizontal="general" vertical="center" textRotation="0" wrapText="true" indent="0" shrinkToFit="false"/>
      <protection locked="true" hidden="false"/>
    </xf>
    <xf numFmtId="166" fontId="6" fillId="11" borderId="0" xfId="0" applyFont="true" applyBorder="false" applyAlignment="true" applyProtection="false">
      <alignment horizontal="general" vertical="bottom" textRotation="0" wrapText="true" indent="0" shrinkToFit="false"/>
      <protection locked="true" hidden="false"/>
    </xf>
    <xf numFmtId="164" fontId="30" fillId="5" borderId="0" xfId="0" applyFont="true" applyBorder="true" applyAlignment="true" applyProtection="false">
      <alignment horizontal="general" vertical="center" textRotation="0" wrapText="true" indent="0" shrinkToFit="false"/>
      <protection locked="true" hidden="false"/>
    </xf>
    <xf numFmtId="166" fontId="6" fillId="3" borderId="0" xfId="0" applyFont="true" applyBorder="false" applyAlignment="true" applyProtection="false">
      <alignment horizontal="general" vertical="center" textRotation="0" wrapText="true" indent="0" shrinkToFit="false"/>
      <protection locked="true" hidden="false"/>
    </xf>
    <xf numFmtId="167" fontId="29" fillId="4" borderId="0" xfId="0" applyFont="true" applyBorder="false" applyAlignment="true" applyProtection="false">
      <alignment horizontal="general" vertical="center" textRotation="0" wrapText="true" indent="0" shrinkToFit="false"/>
      <protection locked="true" hidden="false"/>
    </xf>
    <xf numFmtId="165" fontId="6" fillId="11" borderId="0" xfId="0" applyFont="true" applyBorder="false" applyAlignment="true" applyProtection="false">
      <alignment horizontal="general" vertical="center" textRotation="0" wrapText="true" indent="0" shrinkToFit="false"/>
      <protection locked="true" hidden="false"/>
    </xf>
    <xf numFmtId="165" fontId="29" fillId="4" borderId="0" xfId="0" applyFont="true" applyBorder="false" applyAlignment="true" applyProtection="false">
      <alignment horizontal="general" vertical="center" textRotation="0" wrapText="true" indent="0" shrinkToFit="false"/>
      <protection locked="true" hidden="false"/>
    </xf>
    <xf numFmtId="165" fontId="6" fillId="11" borderId="0" xfId="0" applyFont="true" applyBorder="false" applyAlignment="true" applyProtection="false">
      <alignment horizontal="general" vertical="bottom" textRotation="0" wrapText="true" indent="0" shrinkToFit="false"/>
      <protection locked="true" hidden="false"/>
    </xf>
    <xf numFmtId="165" fontId="29" fillId="4" borderId="0" xfId="0" applyFont="true" applyBorder="false" applyAlignment="true" applyProtection="false">
      <alignment horizontal="general" vertical="bottom" textRotation="0" wrapText="true" indent="0" shrinkToFit="false"/>
      <protection locked="true" hidden="false"/>
    </xf>
    <xf numFmtId="168" fontId="29" fillId="4" borderId="0" xfId="0" applyFont="true" applyBorder="false" applyAlignment="true" applyProtection="false">
      <alignment horizontal="general" vertical="center" textRotation="0" wrapText="true" indent="0" shrinkToFit="false"/>
      <protection locked="true" hidden="false"/>
    </xf>
    <xf numFmtId="165" fontId="29" fillId="4" borderId="0" xfId="0" applyFont="true" applyBorder="true" applyAlignment="true" applyProtection="false">
      <alignment horizontal="general" vertical="center" textRotation="0" wrapText="true" indent="0" shrinkToFit="false"/>
      <protection locked="true" hidden="false"/>
    </xf>
    <xf numFmtId="169" fontId="29" fillId="12" borderId="0" xfId="0" applyFont="true" applyBorder="true" applyAlignment="true" applyProtection="false">
      <alignment horizontal="general" vertical="center" textRotation="0" wrapText="true" indent="0" shrinkToFit="false"/>
      <protection locked="true" hidden="false"/>
    </xf>
    <xf numFmtId="164" fontId="31" fillId="13" borderId="0" xfId="0" applyFont="true" applyBorder="true" applyAlignment="true" applyProtection="false">
      <alignment horizontal="general" vertical="bottom" textRotation="0" wrapText="true" indent="0" shrinkToFit="false"/>
      <protection locked="true" hidden="false"/>
    </xf>
    <xf numFmtId="164" fontId="19" fillId="0" borderId="0" xfId="0" applyFont="true" applyBorder="false" applyAlignment="true" applyProtection="false">
      <alignment horizontal="general" vertical="bottom" textRotation="0" wrapText="true" indent="0" shrinkToFit="false"/>
      <protection locked="true" hidden="false"/>
    </xf>
    <xf numFmtId="169" fontId="19" fillId="14"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patternType="solid">
          <fgColor rgb="FF17365D"/>
          <bgColor rgb="FF000000"/>
        </patternFill>
      </fill>
    </dxf>
    <dxf>
      <fill>
        <patternFill patternType="solid">
          <fgColor rgb="FFFFFFFF"/>
          <bgColor rgb="FF000000"/>
        </patternFill>
      </fill>
    </dxf>
    <dxf>
      <fill>
        <patternFill patternType="solid">
          <fgColor rgb="FF24364B"/>
          <bgColor rgb="FF000000"/>
        </patternFill>
      </fill>
    </dxf>
    <dxf>
      <fill>
        <patternFill patternType="solid">
          <fgColor rgb="FF2F5597"/>
          <bgColor rgb="FF000000"/>
        </patternFill>
      </fill>
    </dxf>
    <dxf>
      <fill>
        <patternFill patternType="solid">
          <fgColor rgb="FFE4F2EC"/>
          <bgColor rgb="FF000000"/>
        </patternFill>
      </fill>
    </dxf>
    <dxf>
      <fill>
        <patternFill patternType="solid">
          <fgColor rgb="FF226647"/>
          <bgColor rgb="FF000000"/>
        </patternFill>
      </fill>
    </dxf>
    <dxf>
      <fill>
        <patternFill patternType="solid">
          <fgColor rgb="FFF8F5EC"/>
          <bgColor rgb="FF000000"/>
        </patternFill>
      </fill>
    </dxf>
    <dxf>
      <fill>
        <patternFill patternType="solid">
          <fgColor rgb="FFFFF8E1"/>
          <bgColor rgb="FF000000"/>
        </patternFill>
      </fill>
    </dxf>
    <dxf>
      <fill>
        <patternFill patternType="solid">
          <fgColor rgb="FFEAF3F5"/>
          <bgColor rgb="FF000000"/>
        </patternFill>
      </fill>
    </dxf>
    <dxf>
      <fill>
        <patternFill patternType="solid">
          <fgColor rgb="FF176C70"/>
          <bgColor rgb="FF000000"/>
        </patternFill>
      </fill>
    </dxf>
    <dxf>
      <font>
        <color rgb="FF9B2C2C"/>
      </font>
      <fill>
        <patternFill>
          <bgColor rgb="FFFCE9E5"/>
        </patternFill>
      </fill>
    </dxf>
    <dxf>
      <font>
        <color rgb="FF226647"/>
      </font>
      <fill>
        <patternFill>
          <bgColor rgb="FFE4F2EC"/>
        </patternFill>
      </fill>
    </dxf>
    <dxf>
      <fill>
        <patternFill patternType="solid">
          <fgColor rgb="FFFCE9E5"/>
          <bgColor rgb="FF000000"/>
        </patternFill>
      </fill>
    </dxf>
    <dxf>
      <fill>
        <patternFill patternType="solid">
          <fgColor rgb="FF9B2C2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25A17"/>
      <rgbColor rgb="FF800080"/>
      <rgbColor rgb="FF176C70"/>
      <rgbColor rgb="FFF8F5EC"/>
      <rgbColor rgb="FF808080"/>
      <rgbColor rgb="FF9999FF"/>
      <rgbColor rgb="FF993366"/>
      <rgbColor rgb="FFFFF8E1"/>
      <rgbColor rgb="FFE4F2EC"/>
      <rgbColor rgb="FF660066"/>
      <rgbColor rgb="FFFF8080"/>
      <rgbColor rgb="FF2F5597"/>
      <rgbColor rgb="FFF1F4F8"/>
      <rgbColor rgb="FF000080"/>
      <rgbColor rgb="FFFF00FF"/>
      <rgbColor rgb="FFFFFF00"/>
      <rgbColor rgb="FF00FFFF"/>
      <rgbColor rgb="FF800080"/>
      <rgbColor rgb="FF800000"/>
      <rgbColor rgb="FF226647"/>
      <rgbColor rgb="FF0000FF"/>
      <rgbColor rgb="FF00CCFF"/>
      <rgbColor rgb="FFE7F1F7"/>
      <rgbColor rgb="FFEAF3F5"/>
      <rgbColor rgb="FFFFF2CC"/>
      <rgbColor rgb="FF99CCFF"/>
      <rgbColor rgb="FFFF99CC"/>
      <rgbColor rgb="FFCC99FF"/>
      <rgbColor rgb="FFFCE9E5"/>
      <rgbColor rgb="FF3366FF"/>
      <rgbColor rgb="FF33CCCC"/>
      <rgbColor rgb="FF99CC00"/>
      <rgbColor rgb="FFFFCC00"/>
      <rgbColor rgb="FFFF9900"/>
      <rgbColor rgb="FFFF6600"/>
      <rgbColor rgb="FF65758A"/>
      <rgbColor rgb="FF969696"/>
      <rgbColor rgb="FF17365D"/>
      <rgbColor rgb="FF339966"/>
      <rgbColor rgb="FF193759"/>
      <rgbColor rgb="FF333300"/>
      <rgbColor rgb="FF9B2C2C"/>
      <rgbColor rgb="FF993366"/>
      <rgbColor rgb="FF1F3A5F"/>
      <rgbColor rgb="FF24364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worksheet" Target="worksheets/sheet34.xml"/><Relationship Id="rId37" Type="http://schemas.openxmlformats.org/officeDocument/2006/relationships/worksheet" Target="worksheets/sheet35.xml"/><Relationship Id="rId38" Type="http://schemas.openxmlformats.org/officeDocument/2006/relationships/worksheet" Target="worksheets/sheet36.xml"/><Relationship Id="rId39" Type="http://schemas.openxmlformats.org/officeDocument/2006/relationships/worksheet" Target="worksheets/sheet37.xml"/><Relationship Id="rId40" Type="http://schemas.openxmlformats.org/officeDocument/2006/relationships/worksheet" Target="worksheets/sheet38.xml"/><Relationship Id="rId41" Type="http://schemas.openxmlformats.org/officeDocument/2006/relationships/worksheet" Target="worksheets/sheet39.xml"/><Relationship Id="rId42" Type="http://schemas.openxmlformats.org/officeDocument/2006/relationships/worksheet" Target="worksheets/sheet40.xml"/><Relationship Id="rId43" Type="http://schemas.openxmlformats.org/officeDocument/2006/relationships/worksheet" Target="worksheets/sheet41.xml"/><Relationship Id="rId44" Type="http://schemas.openxmlformats.org/officeDocument/2006/relationships/worksheet" Target="worksheets/sheet42.xml"/><Relationship Id="rId45" Type="http://schemas.openxmlformats.org/officeDocument/2006/relationships/worksheet" Target="worksheets/sheet43.xml"/><Relationship Id="rId46" Type="http://schemas.openxmlformats.org/officeDocument/2006/relationships/worksheet" Target="worksheets/sheet44.xml"/><Relationship Id="rId47" Type="http://schemas.openxmlformats.org/officeDocument/2006/relationships/worksheet" Target="worksheets/sheet45.xml"/><Relationship Id="rId48" Type="http://schemas.openxmlformats.org/officeDocument/2006/relationships/worksheet" Target="worksheets/sheet46.xml"/><Relationship Id="rId49" Type="http://schemas.openxmlformats.org/officeDocument/2006/relationships/worksheet" Target="worksheets/sheet47.xml"/><Relationship Id="rId50" Type="http://schemas.openxmlformats.org/officeDocument/2006/relationships/worksheet" Target="worksheets/sheet48.xml"/><Relationship Id="rId51" Type="http://schemas.openxmlformats.org/officeDocument/2006/relationships/worksheet" Target="worksheets/sheet49.xml"/><Relationship Id="rId52" Type="http://schemas.openxmlformats.org/officeDocument/2006/relationships/worksheet" Target="worksheets/sheet50.xml"/><Relationship Id="rId53" Type="http://schemas.openxmlformats.org/officeDocument/2006/relationships/worksheet" Target="worksheets/sheet51.xml"/><Relationship Id="rId54" Type="http://schemas.openxmlformats.org/officeDocument/2006/relationships/worksheet" Target="worksheets/sheet52.xml"/><Relationship Id="rId55" Type="http://schemas.openxmlformats.org/officeDocument/2006/relationships/worksheet" Target="worksheets/sheet53.xml"/><Relationship Id="rId56" Type="http://schemas.openxmlformats.org/officeDocument/2006/relationships/worksheet" Target="worksheets/sheet54.xml"/><Relationship Id="rId57" Type="http://schemas.openxmlformats.org/officeDocument/2006/relationships/worksheet" Target="worksheets/sheet55.xml"/><Relationship Id="rId58" Type="http://schemas.openxmlformats.org/officeDocument/2006/relationships/worksheet" Target="worksheets/sheet56.xml"/><Relationship Id="rId59" Type="http://schemas.openxmlformats.org/officeDocument/2006/relationships/worksheet" Target="worksheets/sheet57.xml"/><Relationship Id="rId60" Type="http://schemas.openxmlformats.org/officeDocument/2006/relationships/worksheet" Target="worksheets/sheet58.xml"/><Relationship Id="rId61" Type="http://schemas.openxmlformats.org/officeDocument/2006/relationships/worksheet" Target="worksheets/sheet59.xml"/><Relationship Id="rId62" Type="http://schemas.openxmlformats.org/officeDocument/2006/relationships/sharedStrings" Target="sharedStrings.xml"/>
</Relationships>
</file>

<file path=xl/tables/table1.xml><?xml version="1.0" encoding="utf-8"?>
<table xmlns="http://schemas.openxmlformats.org/spreadsheetml/2006/main" id="1" name="T_02_Notation" displayName="T_02_Notation" ref="A7:Q207" headerRowCount="1" totalsRowCount="0" totalsRowShown="0">
  <tableColumns count="17">
    <tableColumn id="1" name="Sujet"/>
    <tableColumn id="2" name="Fréquence"/>
    <tableColumn id="3" name="Risque"/>
    <tableColumn id="4" name="Valeur client"/>
    <tableColumn id="5" name="Dépendance"/>
    <tableColumn id="6" name="Sources"/>
    <tableColumn id="7" name="Pièces"/>
    <tableColumn id="8" name="Validation"/>
    <tableColumn id="9" name="Testabilité"/>
    <tableColumn id="10" name="Total"/>
    <tableColumn id="11" name="Source identifiable"/>
    <tableColumn id="12" name="Personne habilitée"/>
    <tableColumn id="13" name="Dossier d'essai"/>
    <tableColumn id="14" name="Confidentialité"/>
    <tableColumn id="15" name="Éligible"/>
    <tableColumn id="16" name="Décision"/>
    <tableColumn id="17" name="Motif et périmètre"/>
  </tableColumns>
</table>
</file>

<file path=xl/tables/table2.xml><?xml version="1.0" encoding="utf-8"?>
<table xmlns="http://schemas.openxmlformats.org/spreadsheetml/2006/main" id="2" name="T_03_Captation" displayName="T_03_Captation" ref="A4:L204" headerRowCount="1" totalsRowCount="0" totalsRowShown="0">
  <tableColumns count="12">
    <tableColumn id="1" name="Date"/>
    <tableColumn id="2" name="Porte (question / retour d'expérience / demande client / veille)"/>
    <tableColumn id="3" name="Canal (courriel, visio, téléphone, accueil…)"/>
    <tableColumn id="4" name="Ce qui est capté (dans les mots d'origine)"/>
    <tableColumn id="5" name="Dossier concerné"/>
    <tableColumn id="6" name="Urgence"/>
    <tableColumn id="7" name="Risque si erreur"/>
    <tableColumn id="8" name="Portée (dossier, collective ou les deux)"/>
    <tableColumn id="9" name="Ressource antérieure ?"/>
    <tableColumn id="10" name="Responsable"/>
    <tableColumn id="11" name="Destination et ressource liée"/>
    <tableColumn id="12" name="Motif si aucune suite"/>
  </tableColumns>
</table>
</file>

<file path=xl/tables/table3.xml><?xml version="1.0" encoding="utf-8"?>
<table xmlns="http://schemas.openxmlformats.org/spreadsheetml/2006/main" id="3" name="T_04_Captation" displayName="T_04_Captation" ref="A6:N206" headerRowCount="1" totalsRowCount="0" totalsRowShown="0">
  <tableColumns count="14">
    <tableColumn id="1" name="ID"/>
    <tableColumn id="2" name="Date"/>
    <tableColumn id="3" name="Porte d'entrée"/>
    <tableColumn id="4" name="Canal"/>
    <tableColumn id="5" name="Demande ou signal"/>
    <tableColumn id="6" name="Dossier"/>
    <tableColumn id="7" name="Responsable"/>
    <tableColumn id="8" name="Source"/>
    <tableColumn id="9" name="Risque"/>
    <tableColumn id="10" name="Échéance"/>
    <tableColumn id="11" name="Issue"/>
    <tableColumn id="12" name="Destination"/>
    <tableColumn id="13" name="Décision humaine"/>
    <tableColumn id="14" name="Statut"/>
  </tableColumns>
</table>
</file>

<file path=xl/tables/table4.xml><?xml version="1.0" encoding="utf-8"?>
<table xmlns="http://schemas.openxmlformats.org/spreadsheetml/2006/main" id="4" name="T_04_Competences" displayName="T_04_Competences" ref="A6:N206" headerRowCount="1" totalsRowCount="0" totalsRowShown="0">
  <tableColumns count="14">
    <tableColumn id="1" name="ID"/>
    <tableColumn id="2" name="Titre"/>
    <tableColumn id="3" name="Domaine"/>
    <tableColumn id="4" name="Finalité"/>
    <tableColumn id="5" name="Périmètre"/>
    <tableColumn id="6" name="Sources"/>
    <tableColumn id="7" name="Faits requis"/>
    <tableColumn id="8" name="Méthode ou skill"/>
    <tableColumn id="9" name="Contrôles"/>
    <tableColumn id="10" name="Référent"/>
    <tableColumn id="11" name="Version"/>
    <tableColumn id="12" name="Statut"/>
    <tableColumn id="13" name="Prochaine revue"/>
    <tableColumn id="14" name="Cas de suspension"/>
  </tableColumns>
</table>
</file>

<file path=xl/tables/table5.xml><?xml version="1.0" encoding="utf-8"?>
<table xmlns="http://schemas.openxmlformats.org/spreadsheetml/2006/main" id="5" name="T_04_Decisions" displayName="T_04_Decisions" ref="A6:L206" headerRowCount="1" totalsRowCount="0" totalsRowShown="0">
  <tableColumns count="12">
    <tableColumn id="1" name="ID"/>
    <tableColumn id="2" name="Date"/>
    <tableColumn id="3" name="Objet"/>
    <tableColumn id="4" name="Référence"/>
    <tableColumn id="5" name="Version"/>
    <tableColumn id="6" name="Domaine"/>
    <tableColumn id="7" name="Décision"/>
    <tableColumn id="8" name="Motif"/>
    <tableColumn id="9" name="Décideur"/>
    <tableColumn id="10" name="Pièce"/>
    <tableColumn id="11" name="Prochaine revue"/>
    <tableColumn id="12" name="Statut"/>
  </tableColumns>
</table>
</file>

<file path=xl/tables/table6.xml><?xml version="1.0" encoding="utf-8"?>
<table xmlns="http://schemas.openxmlformats.org/spreadsheetml/2006/main" id="6" name="T_04_Indicateurs" displayName="T_04_Indicateurs" ref="A15:J215" headerRowCount="1" totalsRowCount="0" totalsRowShown="0">
  <tableColumns count="10">
    <tableColumn id="1" name="Date"/>
    <tableColumn id="2" name="Personne"/>
    <tableColumn id="3" name="Dossier"/>
    <tableColumn id="4" name="Ressource"/>
    <tableColumn id="5" name="Version"/>
    <tableColumn id="6" name="Degré"/>
    <tableColumn id="7" name="Décision"/>
    <tableColumn id="8" name="Durée (min)"/>
    <tableColumn id="9" name="Environnement"/>
    <tableColumn id="10" name="Commentaire"/>
  </tableColumns>
</table>
</file>

<file path=xl/tables/table7.xml><?xml version="1.0" encoding="utf-8"?>
<table xmlns="http://schemas.openxmlformats.org/spreadsheetml/2006/main" id="7" name="T_04_Risques_actions" displayName="T_04_Risques_actions" ref="A6:L206" headerRowCount="1" totalsRowCount="0" totalsRowShown="0">
  <tableColumns count="12">
    <tableColumn id="1" name="ID"/>
    <tableColumn id="2" name="Risque"/>
    <tableColumn id="3" name="Cause"/>
    <tableColumn id="4" name="Conséquence"/>
    <tableColumn id="5" name="Prévention"/>
    <tableColumn id="6" name="Détection"/>
    <tableColumn id="7" name="Réponse"/>
    <tableColumn id="8" name="Responsable"/>
    <tableColumn id="9" name="Statut"/>
    <tableColumn id="10" name="Priorité"/>
    <tableColumn id="11" name="Échéance"/>
    <tableColumn id="12" name="Pièce de clôture"/>
  </tableColumns>
</table>
</file>

<file path=xl/tables/table8.xml><?xml version="1.0" encoding="utf-8"?>
<table xmlns="http://schemas.openxmlformats.org/spreadsheetml/2006/main" id="8" name="T_04_Veille_positions" displayName="T_04_Veille_positions" ref="A6:N206" headerRowCount="1" totalsRowCount="0" totalsRowShown="0">
  <tableColumns count="14">
    <tableColumn id="1" name="Signal ID"/>
    <tableColumn id="2" name="Date"/>
    <tableColumn id="3" name="Source"/>
    <tableColumn id="4" name="Autorité"/>
    <tableColumn id="5" name="Résumé"/>
    <tableColumn id="6" name="Position ou compétence"/>
    <tableColumn id="7" name="Version visée"/>
    <tableColumn id="8" name="Domaine"/>
    <tableColumn id="9" name="Proposition"/>
    <tableColumn id="10" name="Référent"/>
    <tableColumn id="11" name="Décision"/>
    <tableColumn id="12" name="Date décision"/>
    <tableColumn id="13" name="Nouvelle version ou action"/>
    <tableColumn id="14" name="Dossiers à examiner"/>
  </tableColumns>
</table>
</file>

<file path=xl/tables/table9.xml><?xml version="1.0" encoding="utf-8"?>
<table xmlns="http://schemas.openxmlformats.org/spreadsheetml/2006/main" id="9" name="T_05_Ecarts" displayName="T_05_Ecarts" ref="A6:L206" headerRowCount="1" totalsRowCount="0" totalsRowShown="0">
  <tableColumns count="12">
    <tableColumn id="1" name="ID"/>
    <tableColumn id="2" name="Test d'origine"/>
    <tableColumn id="3" name="Constat"/>
    <tableColumn id="4" name="Nature"/>
    <tableColumn id="5" name="Cause"/>
    <tableColumn id="6" name="Risque"/>
    <tableColumn id="7" name="Action"/>
    <tableColumn id="8" name="Responsable"/>
    <tableColumn id="9" name="Échéance"/>
    <tableColumn id="10" name="Nouvel essai"/>
    <tableColumn id="11" name="Décision"/>
    <tableColumn id="12" name="Statut"/>
  </tableColumns>
</table>
</file>

<file path=xl/tables/table10.xml><?xml version="1.0" encoding="utf-8"?>
<table xmlns="http://schemas.openxmlformats.org/spreadsheetml/2006/main" id="10" name="T_06_Journal_usages" displayName="T_06_Journal_usages" ref="A6:K206" headerRowCount="1" totalsRowCount="0" totalsRowShown="0">
  <tableColumns count="11">
    <tableColumn id="1" name="Date"/>
    <tableColumn id="2" name="Personne"/>
    <tableColumn id="3" name="Dossier"/>
    <tableColumn id="4" name="Ressource"/>
    <tableColumn id="5" name="Version"/>
    <tableColumn id="6" name="Degré"/>
    <tableColumn id="7" name="Décision"/>
    <tableColumn id="8" name="Durée (min)"/>
    <tableColumn id="9" name="Résultat"/>
    <tableColumn id="10" name="Environnement"/>
    <tableColumn id="11" name="Commentaire"/>
  </tableColumns>
</table>
</file>

<file path=xl/tables/table11.xml><?xml version="1.0" encoding="utf-8"?>
<table xmlns="http://schemas.openxmlformats.org/spreadsheetml/2006/main" id="11" name="T_07_Actions" displayName="T_07_Actions" ref="A6:J206" headerRowCount="1" totalsRowCount="0" totalsRowShown="0">
  <tableColumns count="10">
    <tableColumn id="1" name="ID"/>
    <tableColumn id="2" name="Famille"/>
    <tableColumn id="3" name="Clause"/>
    <tableColumn id="4" name="Action"/>
    <tableColumn id="5" name="Responsable"/>
    <tableColumn id="6" name="Priorité"/>
    <tableColumn id="7" name="Échéance"/>
    <tableColumn id="8" name="Pièce de clôture"/>
    <tableColumn id="9" name="Statut"/>
    <tableColumn id="10" name="Décision"/>
  </tableColumns>
</table>
</file>

<file path=xl/tables/table12.xml><?xml version="1.0" encoding="utf-8"?>
<table xmlns="http://schemas.openxmlformats.org/spreadsheetml/2006/main" id="12" name="T_08_Budget_temps" displayName="T_08_Budget_temps" ref="A6:I206" headerRowCount="1" totalsRowCount="0" totalsRowShown="0">
  <tableColumns count="9">
    <tableColumn id="1" name="Date"/>
    <tableColumn id="2" name="Étape"/>
    <tableColumn id="3" name="Rôle"/>
    <tableColumn id="4" name="Personne"/>
    <tableColumn id="5" name="Nature"/>
    <tableColumn id="6" name="Heures"/>
    <tableColumn id="7" name="Coût horaire"/>
    <tableColumn id="8" name="Coût"/>
    <tableColumn id="9" name="Statut"/>
  </tableColumns>
</table>
</file>

<file path=xl/tables/table13.xml><?xml version="1.0" encoding="utf-8"?>
<table xmlns="http://schemas.openxmlformats.org/spreadsheetml/2006/main" id="13" name="T_08_Journal_pieces" displayName="T_08_Journal_pieces" ref="A6:J206" headerRowCount="1" totalsRowCount="0" totalsRowShown="0">
  <tableColumns count="10">
    <tableColumn id="1" name="ID"/>
    <tableColumn id="2" name="Étape"/>
    <tableColumn id="3" name="Pièce"/>
    <tableColumn id="4" name="Référence"/>
    <tableColumn id="5" name="Version"/>
    <tableColumn id="6" name="Auteur"/>
    <tableColumn id="7" name="Date"/>
    <tableColumn id="8" name="Décision ouverte"/>
    <tableColumn id="9" name="Lien"/>
    <tableColumn id="10" name="Commentaire"/>
  </tableColumns>
</table>
</file>

<file path=xl/tables/table14.xml><?xml version="1.0" encoding="utf-8"?>
<table xmlns="http://schemas.openxmlformats.org/spreadsheetml/2006/main" id="14" name="T_09_Benefices" displayName="T_09_Benefices" ref="A6:I206" headerRowCount="1" totalsRowCount="0" totalsRowShown="0">
  <tableColumns count="9">
    <tableColumn id="1" name="ID unique"/>
    <tableColumn id="2" name="Effet observé"/>
    <tableColumn id="3" name="Population et période"/>
    <tableColumn id="4" name="Volume observé"/>
    <tableColumn id="5" name="Gain unitaire (€)"/>
    <tableColumn id="6" name="Bénéfice (€)"/>
    <tableColumn id="7" name="Pièce et méthode"/>
    <tableColumn id="8" name="Absence de double compte"/>
    <tableColumn id="9" name="Qualification"/>
  </tableColumns>
</table>
</file>

<file path=xl/tables/table15.xml><?xml version="1.0" encoding="utf-8"?>
<table xmlns="http://schemas.openxmlformats.org/spreadsheetml/2006/main" id="15" name="T_09_Couts" displayName="T_09_Couts" ref="A6:K206" headerRowCount="1" totalsRowCount="0" totalsRowShown="0">
  <tableColumns count="11">
    <tableColumn id="1" name="ID"/>
    <tableColumn id="2" name="Phase"/>
    <tableColumn id="3" name="Poste"/>
    <tableColumn id="4" name="Rôle ou fournisseur"/>
    <tableColumn id="5" name="Quantité"/>
    <tableColumn id="6" name="Unité"/>
    <tableColumn id="7" name="Coût unitaire"/>
    <tableColumn id="8" name="Coût total"/>
    <tableColumn id="9" name="Statut"/>
    <tableColumn id="10" name="Pièce"/>
    <tableColumn id="11" name="Ligne renseignée"/>
  </tableColumns>
</table>
</file>

<file path=xl/tables/table16.xml><?xml version="1.0" encoding="utf-8"?>
<table xmlns="http://schemas.openxmlformats.org/spreadsheetml/2006/main" id="16" name="T_09_Effets" displayName="T_09_Effets" ref="A6:M206" headerRowCount="1" totalsRowCount="0" totalsRowShown="0">
  <tableColumns count="13">
    <tableColumn id="1" name="ID"/>
    <tableColumn id="2" name="Effet"/>
    <tableColumn id="3" name="Situation de départ"/>
    <tableColumn id="4" name="Population"/>
    <tableColumn id="5" name="Période"/>
    <tableColumn id="6" name="Méthode"/>
    <tableColumn id="7" name="Valeur de départ"/>
    <tableColumn id="8" name="Valeur observée"/>
    <tableColumn id="9" name="Unité"/>
    <tableColumn id="10" name="Statut"/>
    <tableColumn id="11" name="Décision"/>
    <tableColumn id="12" name="Pièce de mesure"/>
    <tableColumn id="13" name="Mesure documentée"/>
  </tableColumns>
</table>
</file>

<file path=xl/tables/table17.xml><?xml version="1.0" encoding="utf-8"?>
<table xmlns="http://schemas.openxmlformats.org/spreadsheetml/2006/main" id="17" name="T_Correspondances" displayName="T_Correspondances" ref="A19:H73" headerRowCount="1" totalsRowCount="0" totalsRowShown="0">
  <tableColumns count="8">
    <tableColumn id="1" name="Module"/>
    <tableColumn id="2" name="Feuille d’origine"/>
    <tableColumn id="3" name="Module du classeur unique"/>
    <tableColumn id="4" name="Nouvelle feuille"/>
    <tableColumn id="5" name="Annexe"/>
    <tableColumn id="6" name="Accès"/>
    <tableColumn id="7" name="Statut"/>
    <tableColumn id="8" name="Décalage"/>
  </tableColumns>
</table>
</file>

<file path=xl/tables/table18.xml><?xml version="1.0" encoding="utf-8"?>
<table xmlns="http://schemas.openxmlformats.org/spreadsheetml/2006/main" id="18" name="T_Tests_consolidation" displayName="T_Tests_consolidation" ref="A9:F37" headerRowCount="1" totalsRowCount="0" totalsRowShown="0">
  <tableColumns count="6">
    <tableColumn id="1" name="Test"/>
    <tableColumn id="2" name="Cas exécuté"/>
    <tableColumn id="3" name="Résultat attendu"/>
    <tableColumn id="4" name="Résultat obtenu"/>
    <tableColumn id="5" name="Verdict"/>
    <tableColumn id="6" name="Nature"/>
  </tableColumns>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17.xml"/>
</Relationships>
</file>

<file path=xl/worksheets/_rels/sheet4.xml.rels><?xml version="1.0" encoding="UTF-8"?>
<Relationships xmlns="http://schemas.openxmlformats.org/package/2006/relationships"><Relationship Id="rId1" Type="http://schemas.openxmlformats.org/officeDocument/2006/relationships/table" Target="../tables/table18.xml"/>
</Relationships>
</file>

<file path=xl/worksheets/_rels/sheet10.xml.rels><?xml version="1.0" encoding="UTF-8"?>
<Relationships xmlns="http://schemas.openxmlformats.org/package/2006/relationships"><Relationship Id="rId1" Type="http://schemas.openxmlformats.org/officeDocument/2006/relationships/table" Target="../tables/table1.xml"/>
</Relationships>
</file>

<file path=xl/worksheets/_rels/sheet14.xml.rels><?xml version="1.0" encoding="UTF-8"?>
<Relationships xmlns="http://schemas.openxmlformats.org/package/2006/relationships"><Relationship Id="rId1" Type="http://schemas.openxmlformats.org/officeDocument/2006/relationships/table" Target="../tables/table2.xml"/>
</Relationships>
</file>

<file path=xl/worksheets/_rels/sheet19.xml.rels><?xml version="1.0" encoding="UTF-8"?>
<Relationships xmlns="http://schemas.openxmlformats.org/package/2006/relationships"><Relationship Id="rId1" Type="http://schemas.openxmlformats.org/officeDocument/2006/relationships/table" Target="../tables/table3.xml"/>
</Relationships>
</file>

<file path=xl/worksheets/_rels/sheet20.xml.rels><?xml version="1.0" encoding="UTF-8"?>
<Relationships xmlns="http://schemas.openxmlformats.org/package/2006/relationships"><Relationship Id="rId1" Type="http://schemas.openxmlformats.org/officeDocument/2006/relationships/table" Target="../tables/table4.xml"/>
</Relationships>
</file>

<file path=xl/worksheets/_rels/sheet21.xml.rels><?xml version="1.0" encoding="UTF-8"?>
<Relationships xmlns="http://schemas.openxmlformats.org/package/2006/relationships"><Relationship Id="rId1" Type="http://schemas.openxmlformats.org/officeDocument/2006/relationships/table" Target="../tables/table8.xml"/>
</Relationships>
</file>

<file path=xl/worksheets/_rels/sheet22.xml.rels><?xml version="1.0" encoding="UTF-8"?>
<Relationships xmlns="http://schemas.openxmlformats.org/package/2006/relationships"><Relationship Id="rId1" Type="http://schemas.openxmlformats.org/officeDocument/2006/relationships/table" Target="../tables/table5.xml"/>
</Relationships>
</file>

<file path=xl/worksheets/_rels/sheet23.xml.rels><?xml version="1.0" encoding="UTF-8"?>
<Relationships xmlns="http://schemas.openxmlformats.org/package/2006/relationships"><Relationship Id="rId1" Type="http://schemas.openxmlformats.org/officeDocument/2006/relationships/table" Target="../tables/table6.xml"/>
</Relationships>
</file>

<file path=xl/worksheets/_rels/sheet24.xml.rels><?xml version="1.0" encoding="UTF-8"?>
<Relationships xmlns="http://schemas.openxmlformats.org/package/2006/relationships"><Relationship Id="rId1" Type="http://schemas.openxmlformats.org/officeDocument/2006/relationships/table" Target="../tables/table7.xml"/>
</Relationships>
</file>

<file path=xl/worksheets/_rels/sheet30.xml.rels><?xml version="1.0" encoding="UTF-8"?>
<Relationships xmlns="http://schemas.openxmlformats.org/package/2006/relationships"><Relationship Id="rId1" Type="http://schemas.openxmlformats.org/officeDocument/2006/relationships/table" Target="../tables/table9.xml"/>
</Relationships>
</file>

<file path=xl/worksheets/_rels/sheet36.xml.rels><?xml version="1.0" encoding="UTF-8"?>
<Relationships xmlns="http://schemas.openxmlformats.org/package/2006/relationships"><Relationship Id="rId1" Type="http://schemas.openxmlformats.org/officeDocument/2006/relationships/table" Target="../tables/table10.xml"/>
</Relationships>
</file>

<file path=xl/worksheets/_rels/sheet40.xml.rels><?xml version="1.0" encoding="UTF-8"?>
<Relationships xmlns="http://schemas.openxmlformats.org/package/2006/relationships"><Relationship Id="rId1" Type="http://schemas.openxmlformats.org/officeDocument/2006/relationships/table" Target="../tables/table11.xml"/>
</Relationships>
</file>

<file path=xl/worksheets/_rels/sheet47.xml.rels><?xml version="1.0" encoding="UTF-8"?>
<Relationships xmlns="http://schemas.openxmlformats.org/package/2006/relationships"><Relationship Id="rId1" Type="http://schemas.openxmlformats.org/officeDocument/2006/relationships/table" Target="../tables/table12.xml"/>
</Relationships>
</file>

<file path=xl/worksheets/_rels/sheet48.xml.rels><?xml version="1.0" encoding="UTF-8"?>
<Relationships xmlns="http://schemas.openxmlformats.org/package/2006/relationships"><Relationship Id="rId1" Type="http://schemas.openxmlformats.org/officeDocument/2006/relationships/table" Target="../tables/table13.xml"/>
</Relationships>
</file>

<file path=xl/worksheets/_rels/sheet53.xml.rels><?xml version="1.0" encoding="UTF-8"?>
<Relationships xmlns="http://schemas.openxmlformats.org/package/2006/relationships"><Relationship Id="rId1" Type="http://schemas.openxmlformats.org/officeDocument/2006/relationships/table" Target="../tables/table15.xml"/>
</Relationships>
</file>

<file path=xl/worksheets/_rels/sheet54.xml.rels><?xml version="1.0" encoding="UTF-8"?>
<Relationships xmlns="http://schemas.openxmlformats.org/package/2006/relationships"><Relationship Id="rId1" Type="http://schemas.openxmlformats.org/officeDocument/2006/relationships/table" Target="../tables/table16.xml"/>
</Relationships>
</file>

<file path=xl/worksheets/_rels/sheet58.xml.rels><?xml version="1.0" encoding="UTF-8"?>
<Relationships xmlns="http://schemas.openxmlformats.org/package/2006/relationships"><Relationship Id="rId1" Type="http://schemas.openxmlformats.org/officeDocument/2006/relationships/table" Target="../tables/table1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2" min="1" style="1" width="12"/>
  </cols>
  <sheetData>
    <row r="1" customFormat="false" ht="27" hidden="false" customHeight="true" outlineLevel="0" collapsed="false">
      <c r="A1" s="2" t="s">
        <v>0</v>
      </c>
      <c r="B1" s="2"/>
      <c r="C1" s="2"/>
      <c r="D1" s="2"/>
      <c r="E1" s="2"/>
      <c r="F1" s="2"/>
      <c r="G1" s="2"/>
      <c r="H1" s="2"/>
      <c r="I1" s="2"/>
      <c r="J1" s="2"/>
      <c r="K1" s="2"/>
      <c r="L1" s="2"/>
    </row>
    <row r="2" customFormat="false" ht="27" hidden="false" customHeight="true" outlineLevel="0" collapsed="false">
      <c r="A2" s="2"/>
      <c r="B2" s="2"/>
      <c r="C2" s="2"/>
      <c r="D2" s="2"/>
      <c r="E2" s="2"/>
      <c r="F2" s="2"/>
      <c r="G2" s="2"/>
      <c r="H2" s="2"/>
      <c r="I2" s="2"/>
      <c r="J2" s="2"/>
      <c r="K2" s="2"/>
      <c r="L2" s="2"/>
    </row>
    <row r="3" customFormat="false" ht="24.75" hidden="false" customHeight="true" outlineLevel="0" collapsed="false">
      <c r="A3" s="3" t="s">
        <v>1</v>
      </c>
      <c r="B3" s="3"/>
      <c r="C3" s="3"/>
      <c r="D3" s="3"/>
      <c r="E3" s="3"/>
      <c r="F3" s="3"/>
      <c r="G3" s="3"/>
      <c r="H3" s="3"/>
      <c r="I3" s="3"/>
      <c r="J3" s="3"/>
      <c r="K3" s="3"/>
      <c r="L3" s="3"/>
    </row>
    <row r="4" customFormat="false" ht="24.75" hidden="false" customHeight="true" outlineLevel="0" collapsed="false">
      <c r="A4" s="4"/>
      <c r="B4" s="4"/>
      <c r="C4" s="4"/>
      <c r="D4" s="4"/>
      <c r="E4" s="4"/>
      <c r="F4" s="4"/>
      <c r="G4" s="4"/>
      <c r="H4" s="4"/>
      <c r="I4" s="4"/>
      <c r="J4" s="4"/>
      <c r="K4" s="4"/>
      <c r="L4" s="4"/>
    </row>
    <row r="5" customFormat="false" ht="24.75" hidden="false" customHeight="true" outlineLevel="0" collapsed="false">
      <c r="A5" s="5" t="s">
        <v>2</v>
      </c>
      <c r="B5" s="5"/>
      <c r="C5" s="5"/>
      <c r="D5" s="5"/>
      <c r="E5" s="5" t="s">
        <v>3</v>
      </c>
      <c r="F5" s="5"/>
      <c r="G5" s="5"/>
      <c r="H5" s="5"/>
      <c r="I5" s="5" t="s">
        <v>4</v>
      </c>
      <c r="J5" s="5"/>
      <c r="K5" s="5"/>
      <c r="L5" s="5"/>
    </row>
    <row r="6" customFormat="false" ht="24.75" hidden="false" customHeight="true" outlineLevel="0" collapsed="false">
      <c r="A6" s="6" t="n">
        <f aca="false">COUNTA('00_Sommaire'!A7:A15)</f>
        <v>9</v>
      </c>
      <c r="B6" s="6"/>
      <c r="C6" s="6"/>
      <c r="D6" s="6"/>
      <c r="E6" s="6" t="n">
        <f aca="false">COUNTA('00_Sommaire'!B20:B73)</f>
        <v>54</v>
      </c>
      <c r="F6" s="6"/>
      <c r="G6" s="6"/>
      <c r="H6" s="6"/>
      <c r="I6" s="6" t="n">
        <f aca="false">16</f>
        <v>16</v>
      </c>
      <c r="J6" s="6"/>
      <c r="K6" s="6"/>
      <c r="L6" s="6"/>
    </row>
    <row r="7" customFormat="false" ht="24.75" hidden="false" customHeight="true" outlineLevel="0" collapsed="false">
      <c r="A7" s="6"/>
      <c r="B7" s="6"/>
      <c r="C7" s="6"/>
      <c r="D7" s="6"/>
      <c r="E7" s="6"/>
      <c r="F7" s="6"/>
      <c r="G7" s="6"/>
      <c r="H7" s="6"/>
      <c r="I7" s="6"/>
      <c r="J7" s="6"/>
      <c r="K7" s="6"/>
      <c r="L7" s="6"/>
    </row>
    <row r="8" customFormat="false" ht="24.75" hidden="false" customHeight="true" outlineLevel="0" collapsed="false">
      <c r="A8" s="4"/>
      <c r="B8" s="4"/>
      <c r="C8" s="4"/>
      <c r="D8" s="4"/>
      <c r="E8" s="4"/>
      <c r="F8" s="4"/>
      <c r="G8" s="4"/>
      <c r="H8" s="4"/>
      <c r="I8" s="4"/>
      <c r="J8" s="4"/>
      <c r="K8" s="4"/>
      <c r="L8" s="4"/>
    </row>
    <row r="9" customFormat="false" ht="25.5" hidden="false" customHeight="true" outlineLevel="0" collapsed="false">
      <c r="A9" s="7" t="s">
        <v>5</v>
      </c>
      <c r="B9" s="7"/>
      <c r="C9" s="7"/>
      <c r="D9" s="7"/>
      <c r="E9" s="7"/>
      <c r="F9" s="7"/>
      <c r="G9" s="7"/>
      <c r="H9" s="7"/>
      <c r="I9" s="7"/>
      <c r="J9" s="7"/>
      <c r="K9" s="7"/>
      <c r="L9" s="7"/>
    </row>
    <row r="10" customFormat="false" ht="25.5" hidden="false" customHeight="true" outlineLevel="0" collapsed="false">
      <c r="A10" s="7"/>
      <c r="B10" s="7"/>
      <c r="C10" s="7"/>
      <c r="D10" s="7"/>
      <c r="E10" s="7"/>
      <c r="F10" s="7"/>
      <c r="G10" s="7"/>
      <c r="H10" s="7"/>
      <c r="I10" s="7"/>
      <c r="J10" s="7"/>
      <c r="K10" s="7"/>
      <c r="L10" s="7"/>
    </row>
    <row r="11" customFormat="false" ht="24.75" hidden="false" customHeight="true" outlineLevel="0" collapsed="false">
      <c r="A11" s="4"/>
      <c r="B11" s="4"/>
      <c r="C11" s="4"/>
      <c r="D11" s="4"/>
      <c r="E11" s="4"/>
      <c r="F11" s="4"/>
      <c r="G11" s="4"/>
      <c r="H11" s="4"/>
      <c r="I11" s="4"/>
      <c r="J11" s="4"/>
      <c r="K11" s="4"/>
      <c r="L11" s="4"/>
    </row>
    <row r="12" customFormat="false" ht="24.75" hidden="false" customHeight="true" outlineLevel="0" collapsed="false">
      <c r="A12" s="8" t="s">
        <v>6</v>
      </c>
      <c r="B12" s="8"/>
      <c r="C12" s="8"/>
      <c r="D12" s="8"/>
      <c r="E12" s="8"/>
      <c r="F12" s="8"/>
      <c r="G12" s="8"/>
      <c r="H12" s="8"/>
      <c r="I12" s="8" t="s">
        <v>7</v>
      </c>
      <c r="J12" s="8"/>
      <c r="K12" s="8"/>
      <c r="L12" s="8"/>
    </row>
    <row r="13" customFormat="false" ht="27" hidden="false" customHeight="true" outlineLevel="0" collapsed="false">
      <c r="A13" s="9" t="str">
        <f aca="false">IFERROR(HYPERLINK("#'01_Guide'!A1","01  |  Écoute de l’équipe"),"01  |  Écoute de l’équipe")</f>
        <v>01  |  Écoute de l’équipe</v>
      </c>
      <c r="B13" s="9"/>
      <c r="C13" s="9"/>
      <c r="D13" s="9"/>
      <c r="E13" s="9"/>
      <c r="F13" s="9"/>
      <c r="G13" s="9"/>
      <c r="H13" s="9"/>
      <c r="I13" s="10" t="s">
        <v>8</v>
      </c>
      <c r="J13" s="10"/>
      <c r="K13" s="10"/>
      <c r="L13" s="10"/>
    </row>
    <row r="14" customFormat="false" ht="22.5" hidden="false" customHeight="true" outlineLevel="0" collapsed="false">
      <c r="A14" s="11" t="s">
        <v>9</v>
      </c>
      <c r="B14" s="11"/>
      <c r="C14" s="11"/>
      <c r="D14" s="11"/>
      <c r="E14" s="11"/>
      <c r="F14" s="11"/>
      <c r="G14" s="11"/>
      <c r="H14" s="11"/>
      <c r="I14" s="12" t="n">
        <f aca="false">SUM('01_Synthese_equipe'!B7:B9)</f>
        <v>0</v>
      </c>
      <c r="J14" s="12"/>
      <c r="K14" s="12"/>
      <c r="L14" s="12"/>
    </row>
    <row r="15" customFormat="false" ht="22.5" hidden="false" customHeight="true" outlineLevel="0" collapsed="false">
      <c r="A15" s="9" t="str">
        <f aca="false">IFERROR(HYPERLINK("#'02_Guide'!A1","02  |  Choix du premier chantier"),"02  |  Choix du premier chantier")</f>
        <v>02  |  Choix du premier chantier</v>
      </c>
      <c r="B15" s="9"/>
      <c r="C15" s="9"/>
      <c r="D15" s="9"/>
      <c r="E15" s="9"/>
      <c r="F15" s="9"/>
      <c r="G15" s="9"/>
      <c r="H15" s="9"/>
      <c r="I15" s="12"/>
      <c r="J15" s="12"/>
      <c r="K15" s="12"/>
      <c r="L15" s="12"/>
    </row>
    <row r="16" customFormat="false" ht="30.75" hidden="false" customHeight="true" outlineLevel="0" collapsed="false">
      <c r="A16" s="11" t="s">
        <v>10</v>
      </c>
      <c r="B16" s="11"/>
      <c r="C16" s="11"/>
      <c r="D16" s="11"/>
      <c r="E16" s="11"/>
      <c r="F16" s="11"/>
      <c r="G16" s="11"/>
      <c r="H16" s="11"/>
      <c r="I16" s="13" t="s">
        <v>11</v>
      </c>
      <c r="J16" s="13"/>
      <c r="K16" s="13"/>
      <c r="L16" s="13"/>
    </row>
    <row r="17" customFormat="false" ht="27" hidden="false" customHeight="true" outlineLevel="0" collapsed="false">
      <c r="A17" s="9" t="str">
        <f aca="false">IFERROR(HYPERLINK("#'03_Guide'!A1","03  |  Captation des connaissances"),"03  |  Captation des connaissances")</f>
        <v>03  |  Captation des connaissances</v>
      </c>
      <c r="B17" s="9"/>
      <c r="C17" s="9"/>
      <c r="D17" s="9"/>
      <c r="E17" s="9"/>
      <c r="F17" s="9"/>
      <c r="G17" s="9"/>
      <c r="H17" s="9"/>
      <c r="I17" s="10" t="s">
        <v>12</v>
      </c>
      <c r="J17" s="10"/>
      <c r="K17" s="10"/>
      <c r="L17" s="10"/>
    </row>
    <row r="18" customFormat="false" ht="22.5" hidden="false" customHeight="true" outlineLevel="0" collapsed="false">
      <c r="A18" s="11" t="s">
        <v>13</v>
      </c>
      <c r="B18" s="11"/>
      <c r="C18" s="11"/>
      <c r="D18" s="11"/>
      <c r="E18" s="11"/>
      <c r="F18" s="11"/>
      <c r="G18" s="11"/>
      <c r="H18" s="11"/>
      <c r="I18" s="12" t="n">
        <f aca="false">'08_Tableau_de_bord'!B7</f>
        <v>0</v>
      </c>
      <c r="J18" s="12"/>
      <c r="K18" s="12"/>
      <c r="L18" s="12"/>
    </row>
    <row r="19" customFormat="false" ht="22.5" hidden="false" customHeight="true" outlineLevel="0" collapsed="false">
      <c r="A19" s="9" t="str">
        <f aca="false">IFERROR(HYPERLINK("#'04_Guide'!A1","04  |  Système réduit"),"04  |  Système réduit")</f>
        <v>04  |  Système réduit</v>
      </c>
      <c r="B19" s="9"/>
      <c r="C19" s="9"/>
      <c r="D19" s="9"/>
      <c r="E19" s="9"/>
      <c r="F19" s="9"/>
      <c r="G19" s="9"/>
      <c r="H19" s="9"/>
      <c r="I19" s="12"/>
      <c r="J19" s="12"/>
      <c r="K19" s="12"/>
      <c r="L19" s="12"/>
    </row>
    <row r="20" customFormat="false" ht="30.75" hidden="false" customHeight="true" outlineLevel="0" collapsed="false">
      <c r="A20" s="11" t="s">
        <v>14</v>
      </c>
      <c r="B20" s="11"/>
      <c r="C20" s="11"/>
      <c r="D20" s="11"/>
      <c r="E20" s="11"/>
      <c r="F20" s="11"/>
      <c r="G20" s="11"/>
      <c r="H20" s="11"/>
      <c r="I20" s="13" t="s">
        <v>15</v>
      </c>
      <c r="J20" s="13"/>
      <c r="K20" s="13"/>
      <c r="L20" s="13"/>
    </row>
    <row r="21" customFormat="false" ht="27" hidden="false" customHeight="true" outlineLevel="0" collapsed="false">
      <c r="A21" s="9" t="str">
        <f aca="false">IFERROR(HYPERLINK("#'05_Guide'!A1","05  |  Contrôle et passation"),"05  |  Contrôle et passation")</f>
        <v>05  |  Contrôle et passation</v>
      </c>
      <c r="B21" s="9"/>
      <c r="C21" s="9"/>
      <c r="D21" s="9"/>
      <c r="E21" s="9"/>
      <c r="F21" s="9"/>
      <c r="G21" s="9"/>
      <c r="H21" s="9"/>
      <c r="I21" s="10" t="s">
        <v>16</v>
      </c>
      <c r="J21" s="10"/>
      <c r="K21" s="10"/>
      <c r="L21" s="10"/>
    </row>
    <row r="22" customFormat="false" ht="22.5" hidden="false" customHeight="true" outlineLevel="0" collapsed="false">
      <c r="A22" s="11" t="s">
        <v>17</v>
      </c>
      <c r="B22" s="11"/>
      <c r="C22" s="11"/>
      <c r="D22" s="11"/>
      <c r="E22" s="11"/>
      <c r="F22" s="11"/>
      <c r="G22" s="11"/>
      <c r="H22" s="11"/>
      <c r="I22" s="12" t="n">
        <f aca="false">'07_Tableau_de_bord'!B7</f>
        <v>0</v>
      </c>
      <c r="J22" s="12"/>
      <c r="K22" s="12"/>
      <c r="L22" s="12"/>
    </row>
    <row r="23" customFormat="false" ht="22.5" hidden="false" customHeight="true" outlineLevel="0" collapsed="false">
      <c r="A23" s="9" t="str">
        <f aca="false">IFERROR(HYPERLINK("#'06_Guide'!A1","06  |  Suivi des usages"),"06  |  Suivi des usages")</f>
        <v>06  |  Suivi des usages</v>
      </c>
      <c r="B23" s="9"/>
      <c r="C23" s="9"/>
      <c r="D23" s="9"/>
      <c r="E23" s="9"/>
      <c r="F23" s="9"/>
      <c r="G23" s="9"/>
      <c r="H23" s="9"/>
      <c r="I23" s="12"/>
      <c r="J23" s="12"/>
      <c r="K23" s="12"/>
      <c r="L23" s="12"/>
    </row>
    <row r="24" customFormat="false" ht="30.75" hidden="false" customHeight="true" outlineLevel="0" collapsed="false">
      <c r="A24" s="11" t="s">
        <v>18</v>
      </c>
      <c r="B24" s="11"/>
      <c r="C24" s="11"/>
      <c r="D24" s="11"/>
      <c r="E24" s="11"/>
      <c r="F24" s="11"/>
      <c r="G24" s="11"/>
      <c r="H24" s="11"/>
      <c r="I24" s="13" t="s">
        <v>19</v>
      </c>
      <c r="J24" s="13"/>
      <c r="K24" s="13"/>
      <c r="L24" s="13"/>
    </row>
    <row r="25" customFormat="false" ht="27" hidden="false" customHeight="true" outlineLevel="0" collapsed="false">
      <c r="A25" s="9" t="str">
        <f aca="false">IFERROR(HYPERLINK("#'07_Guide'!A1","07  |  Auto-diagnostic ISO 30401"),"07  |  Auto-diagnostic ISO 30401")</f>
        <v>07  |  Auto-diagnostic ISO 30401</v>
      </c>
      <c r="B25" s="9"/>
      <c r="C25" s="9"/>
      <c r="D25" s="9"/>
      <c r="E25" s="9"/>
      <c r="F25" s="9"/>
      <c r="G25" s="9"/>
      <c r="H25" s="9"/>
      <c r="I25" s="10" t="s">
        <v>20</v>
      </c>
      <c r="J25" s="10"/>
      <c r="K25" s="10"/>
      <c r="L25" s="10"/>
    </row>
    <row r="26" customFormat="false" ht="22.5" hidden="false" customHeight="true" outlineLevel="0" collapsed="false">
      <c r="A26" s="11" t="s">
        <v>21</v>
      </c>
      <c r="B26" s="11"/>
      <c r="C26" s="11"/>
      <c r="D26" s="11"/>
      <c r="E26" s="11"/>
      <c r="F26" s="11"/>
      <c r="G26" s="11"/>
      <c r="H26" s="11"/>
      <c r="I26" s="12" t="n">
        <f aca="false">'06_Tableau_de_bord'!G7</f>
        <v>0</v>
      </c>
      <c r="J26" s="12"/>
      <c r="K26" s="12"/>
      <c r="L26" s="12"/>
    </row>
    <row r="27" customFormat="false" ht="22.5" hidden="false" customHeight="true" outlineLevel="0" collapsed="false">
      <c r="A27" s="9" t="str">
        <f aca="false">IFERROR(HYPERLINK("#'08_Guide'!A1","08  |  Feuille de route"),"08  |  Feuille de route")</f>
        <v>08  |  Feuille de route</v>
      </c>
      <c r="B27" s="9"/>
      <c r="C27" s="9"/>
      <c r="D27" s="9"/>
      <c r="E27" s="9"/>
      <c r="F27" s="9"/>
      <c r="G27" s="9"/>
      <c r="H27" s="9"/>
      <c r="I27" s="12"/>
      <c r="J27" s="12"/>
      <c r="K27" s="12"/>
      <c r="L27" s="12"/>
    </row>
    <row r="28" customFormat="false" ht="30.75" hidden="false" customHeight="true" outlineLevel="0" collapsed="false">
      <c r="A28" s="11" t="s">
        <v>22</v>
      </c>
      <c r="B28" s="11"/>
      <c r="C28" s="11"/>
      <c r="D28" s="11"/>
      <c r="E28" s="11"/>
      <c r="F28" s="11"/>
      <c r="G28" s="11"/>
      <c r="H28" s="11"/>
      <c r="I28" s="13" t="s">
        <v>23</v>
      </c>
      <c r="J28" s="13"/>
      <c r="K28" s="13"/>
      <c r="L28" s="13"/>
    </row>
    <row r="29" customFormat="false" ht="27" hidden="false" customHeight="true" outlineLevel="0" collapsed="false">
      <c r="A29" s="9" t="str">
        <f aca="false">IFERROR(HYPERLINK("#'09_Guide'!A1","09  |  Bilan économique"),"09  |  Bilan économique")</f>
        <v>09  |  Bilan économique</v>
      </c>
      <c r="B29" s="9"/>
      <c r="C29" s="9"/>
      <c r="D29" s="9"/>
      <c r="E29" s="9"/>
      <c r="F29" s="9"/>
      <c r="G29" s="9"/>
      <c r="H29" s="9"/>
      <c r="I29" s="10" t="s">
        <v>24</v>
      </c>
      <c r="J29" s="10"/>
      <c r="K29" s="10"/>
      <c r="L29" s="10"/>
    </row>
    <row r="30" customFormat="false" ht="22.5" hidden="false" customHeight="true" outlineLevel="0" collapsed="false">
      <c r="A30" s="11" t="s">
        <v>25</v>
      </c>
      <c r="B30" s="11"/>
      <c r="C30" s="11"/>
      <c r="D30" s="11"/>
      <c r="E30" s="11"/>
      <c r="F30" s="11"/>
      <c r="G30" s="11"/>
      <c r="H30" s="11"/>
      <c r="I30" s="14" t="str">
        <f aca="false">'09_Decision'!B9</f>
        <v>Non mesuré</v>
      </c>
      <c r="J30" s="14"/>
      <c r="K30" s="14"/>
      <c r="L30" s="14"/>
    </row>
    <row r="31" customFormat="false" ht="22.5" hidden="false" customHeight="true" outlineLevel="0" collapsed="false">
      <c r="A31" s="4"/>
      <c r="B31" s="4"/>
      <c r="C31" s="4"/>
      <c r="D31" s="4"/>
      <c r="E31" s="4"/>
      <c r="F31" s="4"/>
      <c r="G31" s="4"/>
      <c r="H31" s="4"/>
      <c r="I31" s="14"/>
      <c r="J31" s="14"/>
      <c r="K31" s="14"/>
      <c r="L31" s="14"/>
    </row>
    <row r="32" customFormat="false" ht="30.75" hidden="false" customHeight="true" outlineLevel="0" collapsed="false">
      <c r="A32" s="4"/>
      <c r="B32" s="4"/>
      <c r="C32" s="4"/>
      <c r="D32" s="4"/>
      <c r="E32" s="4"/>
      <c r="F32" s="4"/>
      <c r="G32" s="4"/>
      <c r="H32" s="4"/>
      <c r="I32" s="13" t="s">
        <v>26</v>
      </c>
      <c r="J32" s="13"/>
      <c r="K32" s="13"/>
      <c r="L32" s="13"/>
    </row>
    <row r="33" customFormat="false" ht="24" hidden="false" customHeight="true" outlineLevel="0" collapsed="false">
      <c r="A33" s="15" t="s">
        <v>27</v>
      </c>
      <c r="B33" s="15"/>
      <c r="C33" s="15"/>
      <c r="D33" s="15"/>
      <c r="E33" s="15"/>
      <c r="F33" s="15"/>
      <c r="G33" s="15"/>
      <c r="H33" s="15"/>
      <c r="I33" s="15"/>
      <c r="J33" s="15"/>
      <c r="K33" s="15"/>
      <c r="L33" s="15"/>
    </row>
    <row r="34" customFormat="false" ht="24" hidden="false" customHeight="true" outlineLevel="0" collapsed="false">
      <c r="A34" s="15"/>
      <c r="B34" s="15"/>
      <c r="C34" s="15"/>
      <c r="D34" s="15"/>
      <c r="E34" s="15"/>
      <c r="F34" s="15"/>
      <c r="G34" s="15"/>
      <c r="H34" s="15"/>
      <c r="I34" s="15"/>
      <c r="J34" s="15"/>
      <c r="K34" s="15"/>
      <c r="L34" s="15"/>
    </row>
    <row r="35" customFormat="false" ht="24" hidden="false" customHeight="true" outlineLevel="0" collapsed="false">
      <c r="A35" s="15"/>
      <c r="B35" s="15"/>
      <c r="C35" s="15"/>
      <c r="D35" s="15"/>
      <c r="E35" s="15"/>
      <c r="F35" s="15"/>
      <c r="G35" s="15"/>
      <c r="H35" s="15"/>
      <c r="I35" s="15"/>
      <c r="J35" s="15"/>
      <c r="K35" s="15"/>
      <c r="L35" s="15"/>
    </row>
    <row r="36" customFormat="false" ht="24.75" hidden="false" customHeight="true" outlineLevel="0" collapsed="false">
      <c r="A36" s="4"/>
      <c r="B36" s="4"/>
      <c r="C36" s="4"/>
      <c r="D36" s="4"/>
      <c r="E36" s="4"/>
      <c r="F36" s="4"/>
      <c r="G36" s="4"/>
      <c r="H36" s="4"/>
      <c r="I36" s="4"/>
      <c r="J36" s="4"/>
      <c r="K36" s="4"/>
      <c r="L36" s="4"/>
    </row>
    <row r="37" customFormat="false" ht="24.75" hidden="false" customHeight="true" outlineLevel="0" collapsed="false">
      <c r="A37" s="8" t="str">
        <f aca="false">IFERROR(HYPERLINK("#'00_Sommaire'!A1","SOMMAIRE DÉTAILLÉ / CORRESPONDANCE DES SOURCES"),"SOMMAIRE DÉTAILLÉ / CORRESPONDANCE DES SOURCES")</f>
        <v>SOMMAIRE DÉTAILLÉ / CORRESPONDANCE DES SOURCES</v>
      </c>
      <c r="B37" s="8"/>
      <c r="C37" s="8"/>
      <c r="D37" s="8"/>
      <c r="E37" s="8"/>
      <c r="F37" s="8"/>
      <c r="G37" s="16" t="str">
        <f aca="false">IFERROR(HYPERLINK("#'00_Controles'!A1","CONTRÔLES, TESTS ET LIMITES"),"CONTRÔLES, TESTS ET LIMITES")</f>
        <v>CONTRÔLES, TESTS ET LIMITES</v>
      </c>
      <c r="H37" s="16"/>
      <c r="I37" s="16"/>
      <c r="J37" s="16"/>
      <c r="K37" s="16"/>
      <c r="L37" s="16"/>
    </row>
    <row r="38" customFormat="false" ht="24.75" hidden="false" customHeight="true" outlineLevel="0" collapsed="false">
      <c r="A38" s="8"/>
      <c r="B38" s="8"/>
      <c r="C38" s="8"/>
      <c r="D38" s="8"/>
      <c r="E38" s="8"/>
      <c r="F38" s="8"/>
      <c r="G38" s="16"/>
      <c r="H38" s="16"/>
      <c r="I38" s="16"/>
      <c r="J38" s="16"/>
      <c r="K38" s="16"/>
      <c r="L38" s="16"/>
    </row>
    <row r="39" customFormat="false" ht="24.75" hidden="false" customHeight="true" outlineLevel="0" collapsed="false">
      <c r="A39" s="4"/>
      <c r="B39" s="4"/>
      <c r="C39" s="4"/>
      <c r="D39" s="4"/>
      <c r="E39" s="4"/>
      <c r="F39" s="4"/>
      <c r="G39" s="4"/>
      <c r="H39" s="4"/>
      <c r="I39" s="4"/>
      <c r="J39" s="4"/>
      <c r="K39" s="4"/>
      <c r="L39" s="4"/>
    </row>
    <row r="40" customFormat="false" ht="21" hidden="false" customHeight="true" outlineLevel="0" collapsed="false">
      <c r="A40" s="11" t="s">
        <v>28</v>
      </c>
      <c r="B40" s="11"/>
      <c r="C40" s="11"/>
      <c r="D40" s="11"/>
      <c r="E40" s="11"/>
      <c r="F40" s="11"/>
      <c r="G40" s="11"/>
      <c r="H40" s="11"/>
      <c r="I40" s="11"/>
      <c r="J40" s="11"/>
      <c r="K40" s="11"/>
      <c r="L40" s="11"/>
    </row>
    <row r="41" customFormat="false" ht="21" hidden="false" customHeight="true" outlineLevel="0" collapsed="false">
      <c r="A41" s="11"/>
      <c r="B41" s="11"/>
      <c r="C41" s="11"/>
      <c r="D41" s="11"/>
      <c r="E41" s="11"/>
      <c r="F41" s="11"/>
      <c r="G41" s="11"/>
      <c r="H41" s="11"/>
      <c r="I41" s="11"/>
      <c r="J41" s="11"/>
      <c r="K41" s="11"/>
      <c r="L41" s="11"/>
    </row>
    <row r="42" customFormat="false" ht="21" hidden="false" customHeight="true" outlineLevel="0" collapsed="false">
      <c r="A42" s="11"/>
      <c r="B42" s="11"/>
      <c r="C42" s="11"/>
      <c r="D42" s="11"/>
      <c r="E42" s="11"/>
      <c r="F42" s="11"/>
      <c r="G42" s="11"/>
      <c r="H42" s="11"/>
      <c r="I42" s="11"/>
      <c r="J42" s="11"/>
      <c r="K42" s="11"/>
      <c r="L42" s="11"/>
    </row>
    <row r="43" customFormat="false" ht="24.75" hidden="false" customHeight="true" outlineLevel="0" collapsed="false">
      <c r="A43" s="4"/>
      <c r="B43" s="4"/>
      <c r="C43" s="4"/>
      <c r="D43" s="4"/>
      <c r="E43" s="4"/>
      <c r="F43" s="4"/>
      <c r="G43" s="4"/>
      <c r="H43" s="4"/>
      <c r="I43" s="4"/>
      <c r="J43" s="4"/>
      <c r="K43" s="4"/>
      <c r="L43" s="4"/>
    </row>
    <row r="44" customFormat="false" ht="24.75" hidden="false" customHeight="true" outlineLevel="0" collapsed="false">
      <c r="A44" s="4"/>
      <c r="B44" s="4"/>
      <c r="C44" s="4"/>
      <c r="D44" s="4"/>
      <c r="E44" s="4"/>
      <c r="F44" s="4"/>
      <c r="G44" s="4"/>
      <c r="H44" s="4"/>
      <c r="I44" s="4"/>
      <c r="J44" s="4"/>
      <c r="K44" s="4"/>
      <c r="L44" s="4"/>
    </row>
    <row r="45" customFormat="false" ht="24.75" hidden="false" customHeight="true" outlineLevel="0" collapsed="false">
      <c r="A45" s="4"/>
      <c r="B45" s="4"/>
      <c r="C45" s="4"/>
      <c r="D45" s="4"/>
      <c r="E45" s="4"/>
      <c r="F45" s="4"/>
      <c r="G45" s="4"/>
      <c r="H45" s="4"/>
      <c r="I45" s="4"/>
      <c r="J45" s="4"/>
      <c r="K45" s="4"/>
      <c r="L45" s="4"/>
    </row>
    <row r="46" customFormat="false" ht="24.75" hidden="false" customHeight="true" outlineLevel="0" collapsed="false">
      <c r="A46" s="4"/>
      <c r="B46" s="4"/>
      <c r="C46" s="4"/>
      <c r="D46" s="4"/>
      <c r="E46" s="4"/>
      <c r="F46" s="4"/>
      <c r="G46" s="4"/>
      <c r="H46" s="4"/>
      <c r="I46" s="4"/>
      <c r="J46" s="4"/>
      <c r="K46" s="4"/>
      <c r="L46" s="4"/>
    </row>
    <row r="47" customFormat="false" ht="24.75" hidden="false" customHeight="true" outlineLevel="0" collapsed="false">
      <c r="A47" s="4"/>
      <c r="B47" s="4"/>
      <c r="C47" s="4"/>
      <c r="D47" s="4"/>
      <c r="E47" s="4"/>
      <c r="F47" s="4"/>
      <c r="G47" s="4"/>
      <c r="H47" s="4"/>
      <c r="I47" s="4"/>
      <c r="J47" s="4"/>
      <c r="K47" s="4"/>
      <c r="L47" s="4"/>
    </row>
    <row r="48" customFormat="false" ht="24.75" hidden="false" customHeight="true" outlineLevel="0" collapsed="false">
      <c r="A48" s="4"/>
      <c r="B48" s="4"/>
      <c r="C48" s="4"/>
      <c r="D48" s="4"/>
      <c r="E48" s="4"/>
      <c r="F48" s="4"/>
      <c r="G48" s="4"/>
      <c r="H48" s="4"/>
      <c r="I48" s="4"/>
      <c r="J48" s="4"/>
      <c r="K48" s="4"/>
      <c r="L48" s="4"/>
    </row>
    <row r="49" customFormat="false" ht="24.75" hidden="false" customHeight="true" outlineLevel="0" collapsed="false">
      <c r="A49" s="4"/>
      <c r="B49" s="4"/>
      <c r="C49" s="4"/>
      <c r="D49" s="4"/>
      <c r="E49" s="4"/>
      <c r="F49" s="4"/>
      <c r="G49" s="4"/>
      <c r="H49" s="4"/>
      <c r="I49" s="4"/>
      <c r="J49" s="4"/>
      <c r="K49" s="4"/>
      <c r="L49" s="4"/>
    </row>
    <row r="50" customFormat="false" ht="24.75" hidden="false" customHeight="true" outlineLevel="0" collapsed="false">
      <c r="A50" s="4"/>
      <c r="B50" s="4"/>
      <c r="C50" s="4"/>
      <c r="D50" s="4"/>
      <c r="E50" s="4"/>
      <c r="F50" s="4"/>
      <c r="G50" s="4"/>
      <c r="H50" s="4"/>
      <c r="I50" s="4"/>
      <c r="J50" s="4"/>
      <c r="K50" s="4"/>
      <c r="L50" s="4"/>
    </row>
    <row r="51" customFormat="false" ht="24.75" hidden="false" customHeight="true" outlineLevel="0" collapsed="false">
      <c r="A51" s="4"/>
      <c r="B51" s="4"/>
      <c r="C51" s="4"/>
      <c r="D51" s="4"/>
      <c r="E51" s="4"/>
      <c r="F51" s="4"/>
      <c r="G51" s="4"/>
      <c r="H51" s="4"/>
      <c r="I51" s="4"/>
      <c r="J51" s="4"/>
      <c r="K51" s="4"/>
      <c r="L51" s="4"/>
    </row>
    <row r="52" customFormat="false" ht="24.75" hidden="false" customHeight="true" outlineLevel="0" collapsed="false">
      <c r="A52" s="4"/>
      <c r="B52" s="4"/>
      <c r="C52" s="4"/>
      <c r="D52" s="4"/>
      <c r="E52" s="4"/>
      <c r="F52" s="4"/>
      <c r="G52" s="4"/>
      <c r="H52" s="4"/>
      <c r="I52" s="4"/>
      <c r="J52" s="4"/>
      <c r="K52" s="4"/>
      <c r="L52" s="4"/>
    </row>
    <row r="53" customFormat="false" ht="24.75" hidden="false" customHeight="true" outlineLevel="0" collapsed="false">
      <c r="A53" s="4"/>
      <c r="B53" s="4"/>
      <c r="C53" s="4"/>
      <c r="D53" s="4"/>
      <c r="E53" s="4"/>
      <c r="F53" s="4"/>
      <c r="G53" s="4"/>
      <c r="H53" s="4"/>
      <c r="I53" s="4"/>
      <c r="J53" s="4"/>
      <c r="K53" s="4"/>
      <c r="L53" s="4"/>
    </row>
    <row r="54" customFormat="false" ht="24.75" hidden="false" customHeight="true" outlineLevel="0" collapsed="false">
      <c r="A54" s="4"/>
      <c r="B54" s="4"/>
      <c r="C54" s="4"/>
      <c r="D54" s="4"/>
      <c r="E54" s="4"/>
      <c r="F54" s="4"/>
      <c r="G54" s="4"/>
      <c r="H54" s="4"/>
      <c r="I54" s="4"/>
      <c r="J54" s="4"/>
      <c r="K54" s="4"/>
      <c r="L54" s="4"/>
    </row>
    <row r="55" customFormat="false" ht="24.75" hidden="false" customHeight="true" outlineLevel="0" collapsed="false">
      <c r="A55" s="4"/>
      <c r="B55" s="4"/>
      <c r="C55" s="4"/>
      <c r="D55" s="4"/>
      <c r="E55" s="4"/>
      <c r="F55" s="4"/>
      <c r="G55" s="4"/>
      <c r="H55" s="4"/>
      <c r="I55" s="4"/>
      <c r="J55" s="4"/>
      <c r="K55" s="4"/>
      <c r="L55" s="4"/>
    </row>
    <row r="56" customFormat="false" ht="24.75" hidden="false" customHeight="true" outlineLevel="0" collapsed="false">
      <c r="A56" s="4"/>
      <c r="B56" s="4"/>
      <c r="C56" s="4"/>
      <c r="D56" s="4"/>
      <c r="E56" s="4"/>
      <c r="F56" s="4"/>
      <c r="G56" s="4"/>
      <c r="H56" s="4"/>
      <c r="I56" s="4"/>
      <c r="J56" s="4"/>
      <c r="K56" s="4"/>
      <c r="L56" s="4"/>
    </row>
    <row r="57" customFormat="false" ht="24.75" hidden="false" customHeight="true" outlineLevel="0" collapsed="false">
      <c r="A57" s="4"/>
      <c r="B57" s="4"/>
      <c r="C57" s="4"/>
      <c r="D57" s="4"/>
      <c r="E57" s="4"/>
      <c r="F57" s="4"/>
      <c r="G57" s="4"/>
      <c r="H57" s="4"/>
      <c r="I57" s="4"/>
      <c r="J57" s="4"/>
      <c r="K57" s="4"/>
      <c r="L57" s="4"/>
    </row>
    <row r="58" customFormat="false" ht="24.75" hidden="false" customHeight="true" outlineLevel="0" collapsed="false">
      <c r="A58" s="4"/>
      <c r="B58" s="4"/>
      <c r="C58" s="4"/>
      <c r="D58" s="4"/>
      <c r="E58" s="4"/>
      <c r="F58" s="4"/>
      <c r="G58" s="4"/>
      <c r="H58" s="4"/>
      <c r="I58" s="4"/>
      <c r="J58" s="4"/>
      <c r="K58" s="4"/>
      <c r="L58" s="4"/>
    </row>
    <row r="59" customFormat="false" ht="24.75" hidden="false" customHeight="true" outlineLevel="0" collapsed="false">
      <c r="A59" s="4"/>
      <c r="B59" s="4"/>
      <c r="C59" s="4"/>
      <c r="D59" s="4"/>
      <c r="E59" s="4"/>
      <c r="F59" s="4"/>
      <c r="G59" s="4"/>
      <c r="H59" s="4"/>
      <c r="I59" s="4"/>
      <c r="J59" s="4"/>
      <c r="K59" s="4"/>
      <c r="L59" s="4"/>
    </row>
    <row r="60" customFormat="false" ht="24.75" hidden="false" customHeight="true" outlineLevel="0" collapsed="false">
      <c r="A60" s="4"/>
      <c r="B60" s="4"/>
      <c r="C60" s="4"/>
      <c r="D60" s="4"/>
      <c r="E60" s="4"/>
      <c r="F60" s="4"/>
      <c r="G60" s="4"/>
      <c r="H60" s="4"/>
      <c r="I60" s="4"/>
      <c r="J60" s="4"/>
      <c r="K60" s="4"/>
      <c r="L60" s="4"/>
    </row>
    <row r="61" customFormat="false" ht="24.75" hidden="false" customHeight="true" outlineLevel="0" collapsed="false">
      <c r="A61" s="4"/>
      <c r="B61" s="4"/>
      <c r="C61" s="4"/>
      <c r="D61" s="4"/>
      <c r="E61" s="4"/>
      <c r="F61" s="4"/>
      <c r="G61" s="4"/>
      <c r="H61" s="4"/>
      <c r="I61" s="4"/>
      <c r="J61" s="4"/>
      <c r="K61" s="4"/>
      <c r="L61" s="4"/>
    </row>
    <row r="62" customFormat="false" ht="24.75" hidden="false" customHeight="true" outlineLevel="0" collapsed="false">
      <c r="A62" s="4"/>
      <c r="B62" s="4"/>
      <c r="C62" s="4"/>
      <c r="D62" s="4"/>
      <c r="E62" s="4"/>
      <c r="F62" s="4"/>
      <c r="G62" s="4"/>
      <c r="H62" s="4"/>
      <c r="I62" s="4"/>
      <c r="J62" s="4"/>
      <c r="K62" s="4"/>
      <c r="L62" s="4"/>
    </row>
    <row r="63" customFormat="false" ht="24.75" hidden="false" customHeight="true" outlineLevel="0" collapsed="false">
      <c r="A63" s="4"/>
      <c r="B63" s="4"/>
      <c r="C63" s="4"/>
      <c r="D63" s="4"/>
      <c r="E63" s="4"/>
      <c r="F63" s="4"/>
      <c r="G63" s="4"/>
      <c r="H63" s="4"/>
      <c r="I63" s="4"/>
      <c r="J63" s="4"/>
      <c r="K63" s="4"/>
      <c r="L63" s="4"/>
    </row>
    <row r="64" customFormat="false" ht="24.75" hidden="false" customHeight="true" outlineLevel="0" collapsed="false">
      <c r="A64" s="4"/>
      <c r="B64" s="4"/>
      <c r="C64" s="4"/>
      <c r="D64" s="4"/>
      <c r="E64" s="4"/>
      <c r="F64" s="4"/>
      <c r="G64" s="4"/>
      <c r="H64" s="4"/>
      <c r="I64" s="4"/>
      <c r="J64" s="4"/>
      <c r="K64" s="4"/>
      <c r="L64" s="4"/>
    </row>
    <row r="65" customFormat="false" ht="24.75" hidden="false" customHeight="true" outlineLevel="0" collapsed="false">
      <c r="A65" s="4"/>
      <c r="B65" s="4"/>
      <c r="C65" s="4"/>
      <c r="D65" s="4"/>
      <c r="E65" s="4"/>
      <c r="F65" s="4"/>
      <c r="G65" s="4"/>
      <c r="H65" s="4"/>
      <c r="I65" s="4"/>
      <c r="J65" s="4"/>
      <c r="K65" s="4"/>
      <c r="L65" s="4"/>
    </row>
    <row r="66" customFormat="false" ht="24.75" hidden="false" customHeight="true" outlineLevel="0" collapsed="false">
      <c r="A66" s="4"/>
      <c r="B66" s="4"/>
      <c r="C66" s="4"/>
      <c r="D66" s="4"/>
      <c r="E66" s="4"/>
      <c r="F66" s="4"/>
      <c r="G66" s="4"/>
      <c r="H66" s="4"/>
      <c r="I66" s="4"/>
      <c r="J66" s="4"/>
      <c r="K66" s="4"/>
      <c r="L66" s="4"/>
    </row>
    <row r="67" customFormat="false" ht="24.75" hidden="false" customHeight="true" outlineLevel="0" collapsed="false">
      <c r="A67" s="4"/>
      <c r="B67" s="4"/>
      <c r="C67" s="4"/>
      <c r="D67" s="4"/>
      <c r="E67" s="4"/>
      <c r="F67" s="4"/>
      <c r="G67" s="4"/>
      <c r="H67" s="4"/>
      <c r="I67" s="4"/>
      <c r="J67" s="4"/>
      <c r="K67" s="4"/>
      <c r="L67" s="4"/>
    </row>
    <row r="68" customFormat="false" ht="24.75" hidden="false" customHeight="true" outlineLevel="0" collapsed="false">
      <c r="A68" s="4"/>
      <c r="B68" s="4"/>
      <c r="C68" s="4"/>
      <c r="D68" s="4"/>
      <c r="E68" s="4"/>
      <c r="F68" s="4"/>
      <c r="G68" s="4"/>
      <c r="H68" s="4"/>
      <c r="I68" s="4"/>
      <c r="J68" s="4"/>
      <c r="K68" s="4"/>
      <c r="L68" s="4"/>
    </row>
    <row r="69" customFormat="false" ht="24.75" hidden="false" customHeight="true" outlineLevel="0" collapsed="false">
      <c r="A69" s="4"/>
      <c r="B69" s="4"/>
      <c r="C69" s="4"/>
      <c r="D69" s="4"/>
      <c r="E69" s="4"/>
      <c r="F69" s="4"/>
      <c r="G69" s="4"/>
      <c r="H69" s="4"/>
      <c r="I69" s="4"/>
      <c r="J69" s="4"/>
      <c r="K69" s="4"/>
      <c r="L69" s="4"/>
    </row>
    <row r="70" customFormat="false" ht="24.75" hidden="false" customHeight="true" outlineLevel="0" collapsed="false">
      <c r="A70" s="4"/>
      <c r="B70" s="4"/>
      <c r="C70" s="4"/>
      <c r="D70" s="4"/>
      <c r="E70" s="4"/>
      <c r="F70" s="4"/>
      <c r="G70" s="4"/>
      <c r="H70" s="4"/>
      <c r="I70" s="4"/>
      <c r="J70" s="4"/>
      <c r="K70" s="4"/>
      <c r="L70" s="4"/>
    </row>
    <row r="71" customFormat="false" ht="24.75" hidden="false" customHeight="true" outlineLevel="0" collapsed="false">
      <c r="A71" s="4"/>
      <c r="B71" s="4"/>
      <c r="C71" s="4"/>
      <c r="D71" s="4"/>
      <c r="E71" s="4"/>
      <c r="F71" s="4"/>
      <c r="G71" s="4"/>
      <c r="H71" s="4"/>
      <c r="I71" s="4"/>
      <c r="J71" s="4"/>
      <c r="K71" s="4"/>
      <c r="L71" s="4"/>
    </row>
    <row r="72" customFormat="false" ht="24.75" hidden="false" customHeight="true" outlineLevel="0" collapsed="false">
      <c r="A72" s="4"/>
      <c r="B72" s="4"/>
      <c r="C72" s="4"/>
      <c r="D72" s="4"/>
      <c r="E72" s="4"/>
      <c r="F72" s="4"/>
      <c r="G72" s="4"/>
      <c r="H72" s="4"/>
      <c r="I72" s="4"/>
      <c r="J72" s="4"/>
      <c r="K72" s="4"/>
      <c r="L72" s="4"/>
    </row>
    <row r="73" customFormat="false" ht="24.75" hidden="false" customHeight="true" outlineLevel="0" collapsed="false">
      <c r="A73" s="4"/>
      <c r="B73" s="4"/>
      <c r="C73" s="4"/>
      <c r="D73" s="4"/>
      <c r="E73" s="4"/>
      <c r="F73" s="4"/>
      <c r="G73" s="4"/>
      <c r="H73" s="4"/>
      <c r="I73" s="4"/>
      <c r="J73" s="4"/>
      <c r="K73" s="4"/>
      <c r="L73" s="4"/>
    </row>
    <row r="74" customFormat="false" ht="24.75" hidden="false" customHeight="true" outlineLevel="0" collapsed="false">
      <c r="A74" s="4"/>
      <c r="B74" s="4"/>
      <c r="C74" s="4"/>
      <c r="D74" s="4"/>
      <c r="E74" s="4"/>
      <c r="F74" s="4"/>
      <c r="G74" s="4"/>
      <c r="H74" s="4"/>
      <c r="I74" s="4"/>
      <c r="J74" s="4"/>
      <c r="K74" s="4"/>
      <c r="L74" s="4"/>
    </row>
    <row r="75" customFormat="false" ht="24.75" hidden="false" customHeight="true" outlineLevel="0" collapsed="false">
      <c r="A75" s="4"/>
      <c r="B75" s="4"/>
      <c r="C75" s="4"/>
      <c r="D75" s="4"/>
      <c r="E75" s="4"/>
      <c r="F75" s="4"/>
      <c r="G75" s="4"/>
      <c r="H75" s="4"/>
      <c r="I75" s="4"/>
      <c r="J75" s="4"/>
      <c r="K75" s="4"/>
      <c r="L75" s="4"/>
    </row>
    <row r="76" customFormat="false" ht="24.75" hidden="false" customHeight="true" outlineLevel="0" collapsed="false">
      <c r="A76" s="4"/>
      <c r="B76" s="4"/>
      <c r="C76" s="4"/>
      <c r="D76" s="4"/>
      <c r="E76" s="4"/>
      <c r="F76" s="4"/>
      <c r="G76" s="4"/>
      <c r="H76" s="4"/>
      <c r="I76" s="4"/>
      <c r="J76" s="4"/>
      <c r="K76" s="4"/>
      <c r="L76" s="4"/>
    </row>
    <row r="77" customFormat="false" ht="24.75" hidden="false" customHeight="true" outlineLevel="0" collapsed="false">
      <c r="A77" s="4"/>
      <c r="B77" s="4"/>
      <c r="C77" s="4"/>
      <c r="D77" s="4"/>
      <c r="E77" s="4"/>
      <c r="F77" s="4"/>
      <c r="G77" s="4"/>
      <c r="H77" s="4"/>
      <c r="I77" s="4"/>
      <c r="J77" s="4"/>
      <c r="K77" s="4"/>
      <c r="L77" s="4"/>
    </row>
    <row r="78" customFormat="false" ht="24.75" hidden="false" customHeight="true" outlineLevel="0" collapsed="false">
      <c r="A78" s="4"/>
      <c r="B78" s="4"/>
      <c r="C78" s="4"/>
      <c r="D78" s="4"/>
      <c r="E78" s="4"/>
      <c r="F78" s="4"/>
      <c r="G78" s="4"/>
      <c r="H78" s="4"/>
      <c r="I78" s="4"/>
      <c r="J78" s="4"/>
      <c r="K78" s="4"/>
      <c r="L78" s="4"/>
    </row>
    <row r="79" customFormat="false" ht="24.75" hidden="false" customHeight="true" outlineLevel="0" collapsed="false">
      <c r="A79" s="4"/>
      <c r="B79" s="4"/>
      <c r="C79" s="4"/>
      <c r="D79" s="4"/>
      <c r="E79" s="4"/>
      <c r="F79" s="4"/>
      <c r="G79" s="4"/>
      <c r="H79" s="4"/>
      <c r="I79" s="4"/>
      <c r="J79" s="4"/>
      <c r="K79" s="4"/>
      <c r="L79" s="4"/>
    </row>
    <row r="80" customFormat="false" ht="24.75" hidden="false" customHeight="true" outlineLevel="0" collapsed="false">
      <c r="A80" s="4"/>
      <c r="B80" s="4"/>
      <c r="C80" s="4"/>
      <c r="D80" s="4"/>
      <c r="E80" s="4"/>
      <c r="F80" s="4"/>
      <c r="G80" s="4"/>
      <c r="H80" s="4"/>
      <c r="I80" s="4"/>
      <c r="J80" s="4"/>
      <c r="K80" s="4"/>
      <c r="L80" s="4"/>
    </row>
    <row r="81" customFormat="false" ht="24.75" hidden="false" customHeight="true" outlineLevel="0" collapsed="false">
      <c r="A81" s="4"/>
      <c r="B81" s="4"/>
      <c r="C81" s="4"/>
      <c r="D81" s="4"/>
      <c r="E81" s="4"/>
      <c r="F81" s="4"/>
      <c r="G81" s="4"/>
      <c r="H81" s="4"/>
      <c r="I81" s="4"/>
      <c r="J81" s="4"/>
      <c r="K81" s="4"/>
      <c r="L81" s="4"/>
    </row>
    <row r="82" customFormat="false" ht="24.75" hidden="false" customHeight="true" outlineLevel="0" collapsed="false">
      <c r="A82" s="4"/>
      <c r="B82" s="4"/>
      <c r="C82" s="4"/>
      <c r="D82" s="4"/>
      <c r="E82" s="4"/>
      <c r="F82" s="4"/>
      <c r="G82" s="4"/>
      <c r="H82" s="4"/>
      <c r="I82" s="4"/>
      <c r="J82" s="4"/>
      <c r="K82" s="4"/>
      <c r="L82" s="4"/>
    </row>
    <row r="83" customFormat="false" ht="24.75" hidden="false" customHeight="true" outlineLevel="0" collapsed="false">
      <c r="A83" s="4"/>
      <c r="B83" s="4"/>
      <c r="C83" s="4"/>
      <c r="D83" s="4"/>
      <c r="E83" s="4"/>
      <c r="F83" s="4"/>
      <c r="G83" s="4"/>
      <c r="H83" s="4"/>
      <c r="I83" s="4"/>
      <c r="J83" s="4"/>
      <c r="K83" s="4"/>
      <c r="L83" s="4"/>
    </row>
    <row r="84" customFormat="false" ht="24.75" hidden="false" customHeight="true" outlineLevel="0" collapsed="false">
      <c r="A84" s="4"/>
      <c r="B84" s="4"/>
      <c r="C84" s="4"/>
      <c r="D84" s="4"/>
      <c r="E84" s="4"/>
      <c r="F84" s="4"/>
      <c r="G84" s="4"/>
      <c r="H84" s="4"/>
      <c r="I84" s="4"/>
      <c r="J84" s="4"/>
      <c r="K84" s="4"/>
      <c r="L84" s="4"/>
    </row>
    <row r="85" customFormat="false" ht="24.75" hidden="false" customHeight="true" outlineLevel="0" collapsed="false">
      <c r="A85" s="4"/>
      <c r="B85" s="4"/>
      <c r="C85" s="4"/>
      <c r="D85" s="4"/>
      <c r="E85" s="4"/>
      <c r="F85" s="4"/>
      <c r="G85" s="4"/>
      <c r="H85" s="4"/>
      <c r="I85" s="4"/>
      <c r="J85" s="4"/>
      <c r="K85" s="4"/>
      <c r="L85" s="4"/>
    </row>
    <row r="86" customFormat="false" ht="24.75" hidden="false" customHeight="true" outlineLevel="0" collapsed="false">
      <c r="A86" s="4"/>
      <c r="B86" s="4"/>
      <c r="C86" s="4"/>
      <c r="D86" s="4"/>
      <c r="E86" s="4"/>
      <c r="F86" s="4"/>
      <c r="G86" s="4"/>
      <c r="H86" s="4"/>
      <c r="I86" s="4"/>
      <c r="J86" s="4"/>
      <c r="K86" s="4"/>
      <c r="L86" s="4"/>
    </row>
    <row r="87" customFormat="false" ht="24.75" hidden="false" customHeight="true" outlineLevel="0" collapsed="false">
      <c r="A87" s="4"/>
      <c r="B87" s="4"/>
      <c r="C87" s="4"/>
      <c r="D87" s="4"/>
      <c r="E87" s="4"/>
      <c r="F87" s="4"/>
      <c r="G87" s="4"/>
      <c r="H87" s="4"/>
      <c r="I87" s="4"/>
      <c r="J87" s="4"/>
      <c r="K87" s="4"/>
      <c r="L87" s="4"/>
    </row>
    <row r="88" customFormat="false" ht="24.75" hidden="false" customHeight="true" outlineLevel="0" collapsed="false">
      <c r="A88" s="4"/>
      <c r="B88" s="4"/>
      <c r="C88" s="4"/>
      <c r="D88" s="4"/>
      <c r="E88" s="4"/>
      <c r="F88" s="4"/>
      <c r="G88" s="4"/>
      <c r="H88" s="4"/>
      <c r="I88" s="4"/>
      <c r="J88" s="4"/>
      <c r="K88" s="4"/>
      <c r="L88" s="4"/>
    </row>
    <row r="89" customFormat="false" ht="24.75" hidden="false" customHeight="true" outlineLevel="0" collapsed="false">
      <c r="A89" s="4"/>
      <c r="B89" s="4"/>
      <c r="C89" s="4"/>
      <c r="D89" s="4"/>
      <c r="E89" s="4"/>
      <c r="F89" s="4"/>
      <c r="G89" s="4"/>
      <c r="H89" s="4"/>
      <c r="I89" s="4"/>
      <c r="J89" s="4"/>
      <c r="K89" s="4"/>
      <c r="L89" s="4"/>
    </row>
    <row r="90" customFormat="false" ht="24.75" hidden="false" customHeight="true" outlineLevel="0" collapsed="false">
      <c r="A90" s="4"/>
      <c r="B90" s="4"/>
      <c r="C90" s="4"/>
      <c r="D90" s="4"/>
      <c r="E90" s="4"/>
      <c r="F90" s="4"/>
      <c r="G90" s="4"/>
      <c r="H90" s="4"/>
      <c r="I90" s="4"/>
      <c r="J90" s="4"/>
      <c r="K90" s="4"/>
      <c r="L90" s="4"/>
    </row>
    <row r="91" customFormat="false" ht="24.75" hidden="false" customHeight="true" outlineLevel="0" collapsed="false">
      <c r="A91" s="4"/>
      <c r="B91" s="4"/>
      <c r="C91" s="4"/>
      <c r="D91" s="4"/>
      <c r="E91" s="4"/>
      <c r="F91" s="4"/>
      <c r="G91" s="4"/>
      <c r="H91" s="4"/>
      <c r="I91" s="4"/>
      <c r="J91" s="4"/>
      <c r="K91" s="4"/>
      <c r="L91" s="4"/>
    </row>
    <row r="92" customFormat="false" ht="24.75" hidden="false" customHeight="true" outlineLevel="0" collapsed="false">
      <c r="A92" s="4"/>
      <c r="B92" s="4"/>
      <c r="C92" s="4"/>
      <c r="D92" s="4"/>
      <c r="E92" s="4"/>
      <c r="F92" s="4"/>
      <c r="G92" s="4"/>
      <c r="H92" s="4"/>
      <c r="I92" s="4"/>
      <c r="J92" s="4"/>
      <c r="K92" s="4"/>
      <c r="L92" s="4"/>
    </row>
    <row r="93" customFormat="false" ht="24.75" hidden="false" customHeight="true" outlineLevel="0" collapsed="false">
      <c r="A93" s="4"/>
      <c r="B93" s="4"/>
      <c r="C93" s="4"/>
      <c r="D93" s="4"/>
      <c r="E93" s="4"/>
      <c r="F93" s="4"/>
      <c r="G93" s="4"/>
      <c r="H93" s="4"/>
      <c r="I93" s="4"/>
      <c r="J93" s="4"/>
      <c r="K93" s="4"/>
      <c r="L93" s="4"/>
    </row>
    <row r="94" customFormat="false" ht="24.75" hidden="false" customHeight="true" outlineLevel="0" collapsed="false">
      <c r="A94" s="4"/>
      <c r="B94" s="4"/>
      <c r="C94" s="4"/>
      <c r="D94" s="4"/>
      <c r="E94" s="4"/>
      <c r="F94" s="4"/>
      <c r="G94" s="4"/>
      <c r="H94" s="4"/>
      <c r="I94" s="4"/>
      <c r="J94" s="4"/>
      <c r="K94" s="4"/>
      <c r="L94" s="4"/>
    </row>
    <row r="95" customFormat="false" ht="24.75" hidden="false" customHeight="true" outlineLevel="0" collapsed="false">
      <c r="A95" s="4"/>
      <c r="B95" s="4"/>
      <c r="C95" s="4"/>
      <c r="D95" s="4"/>
      <c r="E95" s="4"/>
      <c r="F95" s="4"/>
      <c r="G95" s="4"/>
      <c r="H95" s="4"/>
      <c r="I95" s="4"/>
      <c r="J95" s="4"/>
      <c r="K95" s="4"/>
      <c r="L95" s="4"/>
    </row>
    <row r="96" customFormat="false" ht="24.75" hidden="false" customHeight="true" outlineLevel="0" collapsed="false">
      <c r="A96" s="4"/>
      <c r="B96" s="4"/>
      <c r="C96" s="4"/>
      <c r="D96" s="4"/>
      <c r="E96" s="4"/>
      <c r="F96" s="4"/>
      <c r="G96" s="4"/>
      <c r="H96" s="4"/>
      <c r="I96" s="4"/>
      <c r="J96" s="4"/>
      <c r="K96" s="4"/>
      <c r="L96" s="4"/>
    </row>
    <row r="97" customFormat="false" ht="24.75" hidden="false" customHeight="true" outlineLevel="0" collapsed="false">
      <c r="A97" s="4"/>
      <c r="B97" s="4"/>
      <c r="C97" s="4"/>
      <c r="D97" s="4"/>
      <c r="E97" s="4"/>
      <c r="F97" s="4"/>
      <c r="G97" s="4"/>
      <c r="H97" s="4"/>
      <c r="I97" s="4"/>
      <c r="J97" s="4"/>
      <c r="K97" s="4"/>
      <c r="L97" s="4"/>
    </row>
    <row r="98" customFormat="false" ht="24.75" hidden="false" customHeight="true" outlineLevel="0" collapsed="false">
      <c r="A98" s="4"/>
      <c r="B98" s="4"/>
      <c r="C98" s="4"/>
      <c r="D98" s="4"/>
      <c r="E98" s="4"/>
      <c r="F98" s="4"/>
      <c r="G98" s="4"/>
      <c r="H98" s="4"/>
      <c r="I98" s="4"/>
      <c r="J98" s="4"/>
      <c r="K98" s="4"/>
      <c r="L98" s="4"/>
    </row>
    <row r="99" customFormat="false" ht="24.75" hidden="false" customHeight="true" outlineLevel="0" collapsed="false">
      <c r="A99" s="4"/>
      <c r="B99" s="4"/>
      <c r="C99" s="4"/>
      <c r="D99" s="4"/>
      <c r="E99" s="4"/>
      <c r="F99" s="4"/>
      <c r="G99" s="4"/>
      <c r="H99" s="4"/>
      <c r="I99" s="4"/>
      <c r="J99" s="4"/>
      <c r="K99" s="4"/>
      <c r="L99" s="4"/>
    </row>
    <row r="100" customFormat="false" ht="24.75" hidden="false" customHeight="true" outlineLevel="0" collapsed="false">
      <c r="A100" s="4"/>
      <c r="B100" s="4"/>
      <c r="C100" s="4"/>
      <c r="D100" s="4"/>
      <c r="E100" s="4"/>
      <c r="F100" s="4"/>
      <c r="G100" s="4"/>
      <c r="H100" s="4"/>
      <c r="I100" s="4"/>
      <c r="J100" s="4"/>
      <c r="K100" s="4"/>
      <c r="L100" s="4"/>
    </row>
  </sheetData>
  <mergeCells count="48">
    <mergeCell ref="A1:L2"/>
    <mergeCell ref="A3:L3"/>
    <mergeCell ref="A5:D5"/>
    <mergeCell ref="E5:H5"/>
    <mergeCell ref="I5:L5"/>
    <mergeCell ref="A6:D7"/>
    <mergeCell ref="E6:H7"/>
    <mergeCell ref="I6:L7"/>
    <mergeCell ref="A9:L10"/>
    <mergeCell ref="A12:H12"/>
    <mergeCell ref="I12:L12"/>
    <mergeCell ref="A13:H13"/>
    <mergeCell ref="I13:L13"/>
    <mergeCell ref="A14:H14"/>
    <mergeCell ref="I14:L15"/>
    <mergeCell ref="A15:H15"/>
    <mergeCell ref="A16:H16"/>
    <mergeCell ref="I16:L16"/>
    <mergeCell ref="A17:H17"/>
    <mergeCell ref="I17:L17"/>
    <mergeCell ref="A18:H18"/>
    <mergeCell ref="I18:L19"/>
    <mergeCell ref="A19:H19"/>
    <mergeCell ref="A20:H20"/>
    <mergeCell ref="I20:L20"/>
    <mergeCell ref="A21:H21"/>
    <mergeCell ref="I21:L21"/>
    <mergeCell ref="A22:H22"/>
    <mergeCell ref="I22:L23"/>
    <mergeCell ref="A23:H23"/>
    <mergeCell ref="A24:H24"/>
    <mergeCell ref="I24:L24"/>
    <mergeCell ref="A25:H25"/>
    <mergeCell ref="I25:L25"/>
    <mergeCell ref="A26:H26"/>
    <mergeCell ref="I26:L27"/>
    <mergeCell ref="A27:H27"/>
    <mergeCell ref="A28:H28"/>
    <mergeCell ref="I28:L28"/>
    <mergeCell ref="A29:H29"/>
    <mergeCell ref="I29:L29"/>
    <mergeCell ref="A30:H30"/>
    <mergeCell ref="I30:L31"/>
    <mergeCell ref="I32:L32"/>
    <mergeCell ref="A33:L35"/>
    <mergeCell ref="A37:F38"/>
    <mergeCell ref="G37:L38"/>
    <mergeCell ref="A40:L4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30"/>
    <col collapsed="false" customWidth="true" hidden="false" outlineLevel="0" max="3" min="3" style="1" width="40"/>
    <col collapsed="false" customWidth="true" hidden="false" outlineLevel="0" max="4" min="4" style="1" width="22"/>
    <col collapsed="false" customWidth="true" hidden="false" outlineLevel="0" max="5" min="5" style="1" width="11"/>
    <col collapsed="false" customWidth="true" hidden="false" outlineLevel="0" max="6" min="6" style="1" width="19"/>
    <col collapsed="false" customWidth="true" hidden="false" outlineLevel="0" max="7" min="7" style="1" width="27"/>
    <col collapsed="false" customWidth="true" hidden="false" outlineLevel="0" max="8" min="8" style="1" width="17"/>
    <col collapsed="false" customWidth="true" hidden="false" outlineLevel="0" max="12" min="9" style="1" width="12"/>
  </cols>
  <sheetData>
    <row r="1" customFormat="false" ht="25.5" hidden="false" customHeight="true" outlineLevel="0" collapsed="false">
      <c r="A1" s="17" t="s">
        <v>29</v>
      </c>
      <c r="B1" s="17"/>
      <c r="C1" s="17"/>
      <c r="D1" s="17"/>
      <c r="E1" s="17"/>
      <c r="F1" s="17"/>
      <c r="G1" s="17"/>
      <c r="H1" s="17"/>
      <c r="I1" s="4"/>
      <c r="J1" s="4"/>
      <c r="K1" s="4"/>
      <c r="L1" s="4"/>
    </row>
    <row r="2" customFormat="false" ht="25.5" hidden="false" customHeight="true" outlineLevel="0" collapsed="false">
      <c r="A2" s="17"/>
      <c r="B2" s="17"/>
      <c r="C2" s="17"/>
      <c r="D2" s="17"/>
      <c r="E2" s="17"/>
      <c r="F2" s="17"/>
      <c r="G2" s="17"/>
      <c r="H2" s="17"/>
      <c r="I2" s="4"/>
      <c r="J2" s="4"/>
      <c r="K2" s="4"/>
      <c r="L2" s="4"/>
    </row>
    <row r="3" customFormat="false" ht="24.75" hidden="false" customHeight="true" outlineLevel="0" collapsed="false">
      <c r="A3" s="18" t="str">
        <f aca="false">IFERROR(HYPERLINK("#'00_Accueil'!A1","RETOUR À L’ACCUEIL"),"RETOUR À L’ACCUEIL")</f>
        <v>RETOUR À L’ACCUEIL</v>
      </c>
      <c r="B3" s="18"/>
      <c r="C3" s="18"/>
      <c r="D3" s="18"/>
      <c r="E3" s="18"/>
      <c r="F3" s="18"/>
      <c r="G3" s="18"/>
      <c r="H3" s="18"/>
      <c r="I3" s="4"/>
      <c r="J3" s="4"/>
      <c r="K3" s="4"/>
      <c r="L3" s="4"/>
    </row>
    <row r="4" customFormat="false" ht="24" hidden="false" customHeight="true" outlineLevel="0" collapsed="false">
      <c r="A4" s="3" t="s">
        <v>30</v>
      </c>
      <c r="B4" s="3"/>
      <c r="C4" s="3"/>
      <c r="D4" s="3"/>
      <c r="E4" s="3"/>
      <c r="F4" s="3"/>
      <c r="G4" s="3"/>
      <c r="H4" s="3"/>
      <c r="I4" s="4"/>
      <c r="J4" s="4"/>
      <c r="K4" s="4"/>
      <c r="L4" s="4"/>
    </row>
    <row r="5" customFormat="false" ht="24" hidden="false" customHeight="true" outlineLevel="0" collapsed="false">
      <c r="A5" s="3"/>
      <c r="B5" s="3"/>
      <c r="C5" s="3"/>
      <c r="D5" s="3"/>
      <c r="E5" s="3"/>
      <c r="F5" s="3"/>
      <c r="G5" s="3"/>
      <c r="H5" s="3"/>
      <c r="I5" s="4"/>
      <c r="J5" s="4"/>
      <c r="K5" s="4"/>
      <c r="L5" s="4"/>
    </row>
    <row r="6" customFormat="false" ht="36" hidden="false" customHeight="true" outlineLevel="0" collapsed="false">
      <c r="A6" s="19" t="s">
        <v>31</v>
      </c>
      <c r="B6" s="19" t="s">
        <v>32</v>
      </c>
      <c r="C6" s="19" t="s">
        <v>33</v>
      </c>
      <c r="D6" s="19" t="s">
        <v>34</v>
      </c>
      <c r="E6" s="19" t="s">
        <v>35</v>
      </c>
      <c r="F6" s="19" t="s">
        <v>36</v>
      </c>
      <c r="G6" s="19" t="s">
        <v>37</v>
      </c>
      <c r="H6" s="19"/>
      <c r="I6" s="4"/>
      <c r="J6" s="4"/>
      <c r="K6" s="4"/>
      <c r="L6" s="4"/>
    </row>
    <row r="7" customFormat="false" ht="45.75" hidden="false" customHeight="true" outlineLevel="0" collapsed="false">
      <c r="A7" s="4" t="s">
        <v>38</v>
      </c>
      <c r="B7" s="4" t="s">
        <v>39</v>
      </c>
      <c r="C7" s="4" t="s">
        <v>40</v>
      </c>
      <c r="D7" s="4" t="s">
        <v>41</v>
      </c>
      <c r="E7" s="4" t="n">
        <v>3</v>
      </c>
      <c r="F7" s="4" t="str">
        <f aca="false">IFERROR(HYPERLINK("#'01_Guide'!A1","Ouvrir le guide"),"Ouvrir le guide")</f>
        <v>Ouvrir le guide</v>
      </c>
      <c r="G7" s="4" t="s">
        <v>42</v>
      </c>
      <c r="H7" s="4"/>
      <c r="I7" s="4"/>
      <c r="J7" s="4"/>
      <c r="K7" s="4"/>
      <c r="L7" s="4"/>
    </row>
    <row r="8" customFormat="false" ht="45.75" hidden="false" customHeight="true" outlineLevel="0" collapsed="false">
      <c r="A8" s="4" t="s">
        <v>43</v>
      </c>
      <c r="B8" s="4" t="s">
        <v>44</v>
      </c>
      <c r="C8" s="4" t="s">
        <v>40</v>
      </c>
      <c r="D8" s="4" t="s">
        <v>45</v>
      </c>
      <c r="E8" s="4" t="n">
        <v>4</v>
      </c>
      <c r="F8" s="4" t="str">
        <f aca="false">IFERROR(HYPERLINK("#'02_Guide'!A1","Ouvrir le guide"),"Ouvrir le guide")</f>
        <v>Ouvrir le guide</v>
      </c>
      <c r="G8" s="4" t="s">
        <v>42</v>
      </c>
      <c r="H8" s="4"/>
      <c r="I8" s="4"/>
      <c r="J8" s="4"/>
      <c r="K8" s="4"/>
      <c r="L8" s="4"/>
    </row>
    <row r="9" customFormat="false" ht="45.75" hidden="false" customHeight="true" outlineLevel="0" collapsed="false">
      <c r="A9" s="4" t="s">
        <v>46</v>
      </c>
      <c r="B9" s="4" t="s">
        <v>47</v>
      </c>
      <c r="C9" s="4" t="s">
        <v>40</v>
      </c>
      <c r="D9" s="4" t="s">
        <v>41</v>
      </c>
      <c r="E9" s="4" t="n">
        <v>2</v>
      </c>
      <c r="F9" s="4" t="str">
        <f aca="false">IFERROR(HYPERLINK("#'03_Guide'!A1","Ouvrir le guide"),"Ouvrir le guide")</f>
        <v>Ouvrir le guide</v>
      </c>
      <c r="G9" s="4" t="s">
        <v>42</v>
      </c>
      <c r="H9" s="4"/>
      <c r="I9" s="4"/>
      <c r="J9" s="4"/>
      <c r="K9" s="4"/>
      <c r="L9" s="4"/>
    </row>
    <row r="10" customFormat="false" ht="45.75" hidden="false" customHeight="true" outlineLevel="0" collapsed="false">
      <c r="A10" s="4" t="s">
        <v>48</v>
      </c>
      <c r="B10" s="4" t="s">
        <v>49</v>
      </c>
      <c r="C10" s="4" t="s">
        <v>40</v>
      </c>
      <c r="D10" s="4" t="s">
        <v>50</v>
      </c>
      <c r="E10" s="4" t="n">
        <v>10</v>
      </c>
      <c r="F10" s="4" t="str">
        <f aca="false">IFERROR(HYPERLINK("#'04_Guide'!A1","Ouvrir le guide"),"Ouvrir le guide")</f>
        <v>Ouvrir le guide</v>
      </c>
      <c r="G10" s="4" t="s">
        <v>42</v>
      </c>
      <c r="H10" s="4"/>
      <c r="I10" s="4"/>
      <c r="J10" s="4"/>
      <c r="K10" s="4"/>
      <c r="L10" s="4"/>
    </row>
    <row r="11" customFormat="false" ht="45.75" hidden="false" customHeight="true" outlineLevel="0" collapsed="false">
      <c r="A11" s="4" t="s">
        <v>51</v>
      </c>
      <c r="B11" s="4" t="s">
        <v>52</v>
      </c>
      <c r="C11" s="4" t="s">
        <v>40</v>
      </c>
      <c r="D11" s="4" t="s">
        <v>53</v>
      </c>
      <c r="E11" s="4" t="n">
        <v>9</v>
      </c>
      <c r="F11" s="4" t="str">
        <f aca="false">IFERROR(HYPERLINK("#'05_Guide'!A1","Ouvrir le guide"),"Ouvrir le guide")</f>
        <v>Ouvrir le guide</v>
      </c>
      <c r="G11" s="4" t="s">
        <v>42</v>
      </c>
      <c r="H11" s="4"/>
      <c r="I11" s="4"/>
      <c r="J11" s="4"/>
      <c r="K11" s="4"/>
      <c r="L11" s="4"/>
    </row>
    <row r="12" customFormat="false" ht="45.75" hidden="false" customHeight="true" outlineLevel="0" collapsed="false">
      <c r="A12" s="4" t="s">
        <v>54</v>
      </c>
      <c r="B12" s="4" t="s">
        <v>55</v>
      </c>
      <c r="C12" s="4" t="s">
        <v>40</v>
      </c>
      <c r="D12" s="4" t="s">
        <v>56</v>
      </c>
      <c r="E12" s="4" t="n">
        <v>4</v>
      </c>
      <c r="F12" s="4" t="str">
        <f aca="false">IFERROR(HYPERLINK("#'06_Guide'!A1","Ouvrir le guide"),"Ouvrir le guide")</f>
        <v>Ouvrir le guide</v>
      </c>
      <c r="G12" s="4" t="s">
        <v>42</v>
      </c>
      <c r="H12" s="4"/>
      <c r="I12" s="4"/>
      <c r="J12" s="4"/>
      <c r="K12" s="4"/>
      <c r="L12" s="4"/>
    </row>
    <row r="13" customFormat="false" ht="45.75" hidden="false" customHeight="true" outlineLevel="0" collapsed="false">
      <c r="A13" s="4" t="s">
        <v>57</v>
      </c>
      <c r="B13" s="4" t="s">
        <v>58</v>
      </c>
      <c r="C13" s="4" t="s">
        <v>40</v>
      </c>
      <c r="D13" s="4" t="s">
        <v>59</v>
      </c>
      <c r="E13" s="4" t="n">
        <v>7</v>
      </c>
      <c r="F13" s="4" t="str">
        <f aca="false">IFERROR(HYPERLINK("#'07_Guide'!A1","Ouvrir le guide"),"Ouvrir le guide")</f>
        <v>Ouvrir le guide</v>
      </c>
      <c r="G13" s="4" t="s">
        <v>42</v>
      </c>
      <c r="H13" s="4"/>
      <c r="I13" s="4"/>
      <c r="J13" s="4"/>
      <c r="K13" s="4"/>
      <c r="L13" s="4"/>
    </row>
    <row r="14" customFormat="false" ht="45.75" hidden="false" customHeight="true" outlineLevel="0" collapsed="false">
      <c r="A14" s="4" t="s">
        <v>60</v>
      </c>
      <c r="B14" s="4" t="s">
        <v>61</v>
      </c>
      <c r="C14" s="4" t="s">
        <v>40</v>
      </c>
      <c r="D14" s="4" t="s">
        <v>62</v>
      </c>
      <c r="E14" s="4" t="n">
        <v>6</v>
      </c>
      <c r="F14" s="4" t="str">
        <f aca="false">IFERROR(HYPERLINK("#'08_Guide'!A1","Ouvrir le guide"),"Ouvrir le guide")</f>
        <v>Ouvrir le guide</v>
      </c>
      <c r="G14" s="4" t="s">
        <v>42</v>
      </c>
      <c r="H14" s="4"/>
      <c r="I14" s="4"/>
      <c r="J14" s="4"/>
      <c r="K14" s="4"/>
      <c r="L14" s="4"/>
    </row>
    <row r="15" customFormat="false" ht="45.75" hidden="false" customHeight="true" outlineLevel="0" collapsed="false">
      <c r="A15" s="4" t="s">
        <v>63</v>
      </c>
      <c r="B15" s="4" t="s">
        <v>64</v>
      </c>
      <c r="C15" s="4" t="s">
        <v>40</v>
      </c>
      <c r="D15" s="4" t="s">
        <v>65</v>
      </c>
      <c r="E15" s="4" t="n">
        <v>9</v>
      </c>
      <c r="F15" s="4" t="str">
        <f aca="false">IFERROR(HYPERLINK("#'09_Guide'!A1","Ouvrir le guide"),"Ouvrir le guide")</f>
        <v>Ouvrir le guide</v>
      </c>
      <c r="G15" s="4" t="s">
        <v>42</v>
      </c>
      <c r="H15" s="4"/>
      <c r="I15" s="4"/>
      <c r="J15" s="4"/>
      <c r="K15" s="4"/>
      <c r="L15" s="4"/>
    </row>
    <row r="16" customFormat="false" ht="24.75" hidden="false" customHeight="true" outlineLevel="0" collapsed="false">
      <c r="A16" s="4"/>
      <c r="B16" s="4"/>
      <c r="C16" s="4"/>
      <c r="D16" s="4"/>
      <c r="E16" s="4"/>
      <c r="F16" s="4"/>
      <c r="G16" s="4"/>
      <c r="H16" s="4"/>
      <c r="I16" s="4"/>
      <c r="J16" s="4"/>
      <c r="K16" s="4"/>
      <c r="L16" s="4"/>
    </row>
    <row r="17" customFormat="false" ht="24.75" hidden="false" customHeight="true" outlineLevel="0" collapsed="false">
      <c r="A17" s="4"/>
      <c r="B17" s="4"/>
      <c r="C17" s="4"/>
      <c r="D17" s="4"/>
      <c r="E17" s="4"/>
      <c r="F17" s="4"/>
      <c r="G17" s="4"/>
      <c r="H17" s="4"/>
      <c r="I17" s="4"/>
      <c r="J17" s="4"/>
      <c r="K17" s="4"/>
      <c r="L17" s="4"/>
    </row>
    <row r="18" customFormat="false" ht="24.75" hidden="false" customHeight="true" outlineLevel="0" collapsed="false">
      <c r="A18" s="4"/>
      <c r="B18" s="4"/>
      <c r="C18" s="4"/>
      <c r="D18" s="4"/>
      <c r="E18" s="4"/>
      <c r="F18" s="4"/>
      <c r="G18" s="4"/>
      <c r="H18" s="4"/>
      <c r="I18" s="4"/>
      <c r="J18" s="4"/>
      <c r="K18" s="4"/>
      <c r="L18" s="4"/>
    </row>
    <row r="19" customFormat="false" ht="33.75" hidden="false" customHeight="true" outlineLevel="0" collapsed="false">
      <c r="A19" s="20" t="s">
        <v>31</v>
      </c>
      <c r="B19" s="20" t="s">
        <v>66</v>
      </c>
      <c r="C19" s="20" t="s">
        <v>33</v>
      </c>
      <c r="D19" s="20" t="s">
        <v>67</v>
      </c>
      <c r="E19" s="20" t="s">
        <v>34</v>
      </c>
      <c r="F19" s="20" t="s">
        <v>36</v>
      </c>
      <c r="G19" s="20" t="s">
        <v>68</v>
      </c>
      <c r="H19" s="20" t="s">
        <v>69</v>
      </c>
      <c r="I19" s="4"/>
      <c r="J19" s="4"/>
      <c r="K19" s="4"/>
      <c r="L19" s="4"/>
    </row>
    <row r="20" customFormat="false" ht="42" hidden="false" customHeight="true" outlineLevel="0" collapsed="false">
      <c r="A20" s="4" t="s">
        <v>38</v>
      </c>
      <c r="B20" s="4" t="s">
        <v>70</v>
      </c>
      <c r="C20" s="4" t="s">
        <v>71</v>
      </c>
      <c r="D20" s="4" t="s">
        <v>72</v>
      </c>
      <c r="E20" s="4" t="s">
        <v>41</v>
      </c>
      <c r="F20" s="4" t="str">
        <f aca="false">IFERROR(HYPERLINK("#'01_Guide'!A1","Ouvrir"),"Ouvrir")</f>
        <v>Ouvrir</v>
      </c>
      <c r="G20" s="4" t="s">
        <v>73</v>
      </c>
      <c r="H20" s="4" t="s">
        <v>74</v>
      </c>
      <c r="I20" s="4"/>
      <c r="J20" s="4"/>
      <c r="K20" s="4"/>
      <c r="L20" s="4"/>
    </row>
    <row r="21" customFormat="false" ht="42" hidden="false" customHeight="true" outlineLevel="0" collapsed="false">
      <c r="A21" s="4" t="s">
        <v>38</v>
      </c>
      <c r="B21" s="4" t="s">
        <v>75</v>
      </c>
      <c r="C21" s="4" t="s">
        <v>71</v>
      </c>
      <c r="D21" s="4" t="s">
        <v>76</v>
      </c>
      <c r="E21" s="4" t="s">
        <v>41</v>
      </c>
      <c r="F21" s="4" t="str">
        <f aca="false">IFERROR(HYPERLINK("#'01_Reponses'!A1","Ouvrir"),"Ouvrir")</f>
        <v>Ouvrir</v>
      </c>
      <c r="G21" s="4" t="s">
        <v>73</v>
      </c>
      <c r="H21" s="4" t="s">
        <v>74</v>
      </c>
      <c r="I21" s="4"/>
      <c r="J21" s="4"/>
      <c r="K21" s="4"/>
      <c r="L21" s="4"/>
    </row>
    <row r="22" customFormat="false" ht="42" hidden="false" customHeight="true" outlineLevel="0" collapsed="false">
      <c r="A22" s="4" t="s">
        <v>38</v>
      </c>
      <c r="B22" s="4" t="s">
        <v>77</v>
      </c>
      <c r="C22" s="4" t="s">
        <v>71</v>
      </c>
      <c r="D22" s="4" t="s">
        <v>78</v>
      </c>
      <c r="E22" s="4" t="s">
        <v>41</v>
      </c>
      <c r="F22" s="4" t="str">
        <f aca="false">IFERROR(HYPERLINK("#'01_Synthese_equipe'!A1","Ouvrir"),"Ouvrir")</f>
        <v>Ouvrir</v>
      </c>
      <c r="G22" s="4" t="s">
        <v>73</v>
      </c>
      <c r="H22" s="4" t="s">
        <v>74</v>
      </c>
      <c r="I22" s="4"/>
      <c r="J22" s="4"/>
      <c r="K22" s="4"/>
      <c r="L22" s="4"/>
    </row>
    <row r="23" customFormat="false" ht="42" hidden="false" customHeight="true" outlineLevel="0" collapsed="false">
      <c r="A23" s="4" t="s">
        <v>43</v>
      </c>
      <c r="B23" s="4" t="s">
        <v>70</v>
      </c>
      <c r="C23" s="4" t="s">
        <v>79</v>
      </c>
      <c r="D23" s="4" t="s">
        <v>80</v>
      </c>
      <c r="E23" s="4" t="s">
        <v>45</v>
      </c>
      <c r="F23" s="4" t="str">
        <f aca="false">IFERROR(HYPERLINK("#'02_Guide'!A1","Ouvrir"),"Ouvrir")</f>
        <v>Ouvrir</v>
      </c>
      <c r="G23" s="4" t="s">
        <v>73</v>
      </c>
      <c r="H23" s="4" t="s">
        <v>74</v>
      </c>
      <c r="I23" s="4"/>
      <c r="J23" s="4"/>
      <c r="K23" s="4"/>
      <c r="L23" s="4"/>
    </row>
    <row r="24" customFormat="false" ht="42" hidden="false" customHeight="true" outlineLevel="0" collapsed="false">
      <c r="A24" s="4" t="s">
        <v>43</v>
      </c>
      <c r="B24" s="4" t="s">
        <v>81</v>
      </c>
      <c r="C24" s="4" t="s">
        <v>79</v>
      </c>
      <c r="D24" s="4" t="s">
        <v>82</v>
      </c>
      <c r="E24" s="4" t="s">
        <v>45</v>
      </c>
      <c r="F24" s="4" t="str">
        <f aca="false">IFERROR(HYPERLINK("#'02_Notation'!A1","Ouvrir"),"Ouvrir")</f>
        <v>Ouvrir</v>
      </c>
      <c r="G24" s="4" t="s">
        <v>73</v>
      </c>
      <c r="H24" s="4" t="s">
        <v>74</v>
      </c>
      <c r="I24" s="4"/>
      <c r="J24" s="4"/>
      <c r="K24" s="4"/>
      <c r="L24" s="4"/>
    </row>
    <row r="25" customFormat="false" ht="42" hidden="false" customHeight="true" outlineLevel="0" collapsed="false">
      <c r="A25" s="4" t="s">
        <v>43</v>
      </c>
      <c r="B25" s="4" t="s">
        <v>83</v>
      </c>
      <c r="C25" s="4" t="s">
        <v>79</v>
      </c>
      <c r="D25" s="4" t="s">
        <v>84</v>
      </c>
      <c r="E25" s="4" t="s">
        <v>45</v>
      </c>
      <c r="F25" s="4" t="str">
        <f aca="false">IFERROR(HYPERLINK("#'02_Referentiel'!A1","Ouvrir"),"Ouvrir")</f>
        <v>Ouvrir</v>
      </c>
      <c r="G25" s="4" t="s">
        <v>73</v>
      </c>
      <c r="H25" s="4" t="s">
        <v>74</v>
      </c>
      <c r="I25" s="4"/>
      <c r="J25" s="4"/>
      <c r="K25" s="4"/>
      <c r="L25" s="4"/>
    </row>
    <row r="26" customFormat="false" ht="42" hidden="false" customHeight="true" outlineLevel="0" collapsed="false">
      <c r="A26" s="4" t="s">
        <v>43</v>
      </c>
      <c r="B26" s="4" t="s">
        <v>85</v>
      </c>
      <c r="C26" s="4" t="s">
        <v>79</v>
      </c>
      <c r="D26" s="4" t="s">
        <v>86</v>
      </c>
      <c r="E26" s="4" t="s">
        <v>45</v>
      </c>
      <c r="F26" s="4" t="str">
        <f aca="false">IFERROR(HYPERLINK("#'02_Decision'!A1","Ouvrir"),"Ouvrir")</f>
        <v>Ouvrir</v>
      </c>
      <c r="G26" s="4" t="s">
        <v>73</v>
      </c>
      <c r="H26" s="4" t="s">
        <v>74</v>
      </c>
      <c r="I26" s="4"/>
      <c r="J26" s="4"/>
      <c r="K26" s="4"/>
      <c r="L26" s="4"/>
    </row>
    <row r="27" customFormat="false" ht="42" hidden="false" customHeight="true" outlineLevel="0" collapsed="false">
      <c r="A27" s="4" t="s">
        <v>46</v>
      </c>
      <c r="B27" s="4" t="s">
        <v>70</v>
      </c>
      <c r="C27" s="4" t="s">
        <v>87</v>
      </c>
      <c r="D27" s="4" t="s">
        <v>88</v>
      </c>
      <c r="E27" s="4" t="s">
        <v>41</v>
      </c>
      <c r="F27" s="4" t="str">
        <f aca="false">IFERROR(HYPERLINK("#'03_Guide'!A1","Ouvrir"),"Ouvrir")</f>
        <v>Ouvrir</v>
      </c>
      <c r="G27" s="4" t="s">
        <v>73</v>
      </c>
      <c r="H27" s="4" t="s">
        <v>74</v>
      </c>
      <c r="I27" s="4"/>
      <c r="J27" s="4"/>
      <c r="K27" s="4"/>
      <c r="L27" s="4"/>
    </row>
    <row r="28" customFormat="false" ht="42" hidden="false" customHeight="true" outlineLevel="0" collapsed="false">
      <c r="A28" s="4" t="s">
        <v>46</v>
      </c>
      <c r="B28" s="4" t="s">
        <v>89</v>
      </c>
      <c r="C28" s="4" t="s">
        <v>87</v>
      </c>
      <c r="D28" s="4" t="s">
        <v>90</v>
      </c>
      <c r="E28" s="4" t="s">
        <v>41</v>
      </c>
      <c r="F28" s="4" t="str">
        <f aca="false">IFERROR(HYPERLINK("#'03_Captation'!A1","Ouvrir"),"Ouvrir")</f>
        <v>Ouvrir</v>
      </c>
      <c r="G28" s="4" t="s">
        <v>73</v>
      </c>
      <c r="H28" s="4" t="s">
        <v>74</v>
      </c>
      <c r="I28" s="4"/>
      <c r="J28" s="4"/>
      <c r="K28" s="4"/>
      <c r="L28" s="4"/>
    </row>
    <row r="29" customFormat="false" ht="42" hidden="false" customHeight="true" outlineLevel="0" collapsed="false">
      <c r="A29" s="4" t="s">
        <v>48</v>
      </c>
      <c r="B29" s="4" t="s">
        <v>70</v>
      </c>
      <c r="C29" s="4" t="s">
        <v>91</v>
      </c>
      <c r="D29" s="4" t="s">
        <v>92</v>
      </c>
      <c r="E29" s="4" t="s">
        <v>50</v>
      </c>
      <c r="F29" s="4" t="str">
        <f aca="false">IFERROR(HYPERLINK("#'04_Guide'!A1","Ouvrir"),"Ouvrir")</f>
        <v>Ouvrir</v>
      </c>
      <c r="G29" s="4" t="s">
        <v>93</v>
      </c>
      <c r="H29" s="4" t="s">
        <v>74</v>
      </c>
      <c r="I29" s="4"/>
      <c r="J29" s="4"/>
      <c r="K29" s="4"/>
      <c r="L29" s="4"/>
    </row>
    <row r="30" customFormat="false" ht="42" hidden="false" customHeight="true" outlineLevel="0" collapsed="false">
      <c r="A30" s="4" t="s">
        <v>48</v>
      </c>
      <c r="B30" s="4" t="s">
        <v>94</v>
      </c>
      <c r="C30" s="4" t="s">
        <v>91</v>
      </c>
      <c r="D30" s="4" t="s">
        <v>95</v>
      </c>
      <c r="E30" s="4" t="s">
        <v>50</v>
      </c>
      <c r="F30" s="4" t="str">
        <f aca="false">IFERROR(HYPERLINK("#'04_Mandat'!A1","Ouvrir"),"Ouvrir")</f>
        <v>Ouvrir</v>
      </c>
      <c r="G30" s="4" t="s">
        <v>93</v>
      </c>
      <c r="H30" s="4" t="s">
        <v>74</v>
      </c>
      <c r="I30" s="4"/>
      <c r="J30" s="4"/>
      <c r="K30" s="4"/>
      <c r="L30" s="4"/>
    </row>
    <row r="31" customFormat="false" ht="42" hidden="false" customHeight="true" outlineLevel="0" collapsed="false">
      <c r="A31" s="4" t="s">
        <v>48</v>
      </c>
      <c r="B31" s="4" t="s">
        <v>96</v>
      </c>
      <c r="C31" s="4" t="s">
        <v>91</v>
      </c>
      <c r="D31" s="4" t="s">
        <v>97</v>
      </c>
      <c r="E31" s="4" t="s">
        <v>50</v>
      </c>
      <c r="F31" s="4" t="str">
        <f aca="false">IFERROR(HYPERLINK("#'04_Parties_besoins'!A1","Ouvrir"),"Ouvrir")</f>
        <v>Ouvrir</v>
      </c>
      <c r="G31" s="4" t="s">
        <v>93</v>
      </c>
      <c r="H31" s="4" t="s">
        <v>74</v>
      </c>
      <c r="I31" s="4"/>
      <c r="J31" s="4"/>
      <c r="K31" s="4"/>
      <c r="L31" s="4"/>
    </row>
    <row r="32" customFormat="false" ht="42" hidden="false" customHeight="true" outlineLevel="0" collapsed="false">
      <c r="A32" s="4" t="s">
        <v>48</v>
      </c>
      <c r="B32" s="4" t="s">
        <v>98</v>
      </c>
      <c r="C32" s="4" t="s">
        <v>91</v>
      </c>
      <c r="D32" s="4" t="s">
        <v>99</v>
      </c>
      <c r="E32" s="4" t="s">
        <v>50</v>
      </c>
      <c r="F32" s="4" t="str">
        <f aca="false">IFERROR(HYPERLINK("#'04_Roles_domaines'!A1","Ouvrir"),"Ouvrir")</f>
        <v>Ouvrir</v>
      </c>
      <c r="G32" s="4" t="s">
        <v>93</v>
      </c>
      <c r="H32" s="4" t="s">
        <v>74</v>
      </c>
      <c r="I32" s="4"/>
      <c r="J32" s="4"/>
      <c r="K32" s="4"/>
      <c r="L32" s="4"/>
    </row>
    <row r="33" customFormat="false" ht="42" hidden="false" customHeight="true" outlineLevel="0" collapsed="false">
      <c r="A33" s="4" t="s">
        <v>48</v>
      </c>
      <c r="B33" s="4" t="s">
        <v>89</v>
      </c>
      <c r="C33" s="4" t="s">
        <v>91</v>
      </c>
      <c r="D33" s="4" t="s">
        <v>100</v>
      </c>
      <c r="E33" s="4" t="s">
        <v>50</v>
      </c>
      <c r="F33" s="4" t="str">
        <f aca="false">IFERROR(HYPERLINK("#'04_Captation'!A1","Ouvrir"),"Ouvrir")</f>
        <v>Ouvrir</v>
      </c>
      <c r="G33" s="4" t="s">
        <v>93</v>
      </c>
      <c r="H33" s="4" t="s">
        <v>74</v>
      </c>
      <c r="I33" s="4"/>
      <c r="J33" s="4"/>
      <c r="K33" s="4"/>
      <c r="L33" s="4"/>
    </row>
    <row r="34" customFormat="false" ht="42" hidden="false" customHeight="true" outlineLevel="0" collapsed="false">
      <c r="A34" s="4" t="s">
        <v>48</v>
      </c>
      <c r="B34" s="4" t="s">
        <v>101</v>
      </c>
      <c r="C34" s="4" t="s">
        <v>91</v>
      </c>
      <c r="D34" s="4" t="s">
        <v>102</v>
      </c>
      <c r="E34" s="4" t="s">
        <v>50</v>
      </c>
      <c r="F34" s="4" t="str">
        <f aca="false">IFERROR(HYPERLINK("#'04_Competences'!A1","Ouvrir"),"Ouvrir")</f>
        <v>Ouvrir</v>
      </c>
      <c r="G34" s="4" t="s">
        <v>93</v>
      </c>
      <c r="H34" s="4" t="s">
        <v>74</v>
      </c>
      <c r="I34" s="4"/>
      <c r="J34" s="4"/>
      <c r="K34" s="4"/>
      <c r="L34" s="4"/>
    </row>
    <row r="35" customFormat="false" ht="42" hidden="false" customHeight="true" outlineLevel="0" collapsed="false">
      <c r="A35" s="4" t="s">
        <v>48</v>
      </c>
      <c r="B35" s="4" t="s">
        <v>103</v>
      </c>
      <c r="C35" s="4" t="s">
        <v>91</v>
      </c>
      <c r="D35" s="4" t="s">
        <v>104</v>
      </c>
      <c r="E35" s="4" t="s">
        <v>50</v>
      </c>
      <c r="F35" s="4" t="str">
        <f aca="false">IFERROR(HYPERLINK("#'04_Veille_positions'!A1","Ouvrir"),"Ouvrir")</f>
        <v>Ouvrir</v>
      </c>
      <c r="G35" s="4" t="s">
        <v>93</v>
      </c>
      <c r="H35" s="4" t="s">
        <v>74</v>
      </c>
      <c r="I35" s="4"/>
      <c r="J35" s="4"/>
      <c r="K35" s="4"/>
      <c r="L35" s="4"/>
    </row>
    <row r="36" customFormat="false" ht="42" hidden="false" customHeight="true" outlineLevel="0" collapsed="false">
      <c r="A36" s="4" t="s">
        <v>48</v>
      </c>
      <c r="B36" s="4" t="s">
        <v>105</v>
      </c>
      <c r="C36" s="4" t="s">
        <v>91</v>
      </c>
      <c r="D36" s="4" t="s">
        <v>106</v>
      </c>
      <c r="E36" s="4" t="s">
        <v>50</v>
      </c>
      <c r="F36" s="4" t="str">
        <f aca="false">IFERROR(HYPERLINK("#'04_Decisions'!A1","Ouvrir"),"Ouvrir")</f>
        <v>Ouvrir</v>
      </c>
      <c r="G36" s="4" t="s">
        <v>93</v>
      </c>
      <c r="H36" s="4" t="s">
        <v>74</v>
      </c>
      <c r="I36" s="4"/>
      <c r="J36" s="4"/>
      <c r="K36" s="4"/>
      <c r="L36" s="4"/>
    </row>
    <row r="37" customFormat="false" ht="42" hidden="false" customHeight="true" outlineLevel="0" collapsed="false">
      <c r="A37" s="4" t="s">
        <v>48</v>
      </c>
      <c r="B37" s="4" t="s">
        <v>107</v>
      </c>
      <c r="C37" s="4" t="s">
        <v>91</v>
      </c>
      <c r="D37" s="4" t="s">
        <v>108</v>
      </c>
      <c r="E37" s="4" t="s">
        <v>50</v>
      </c>
      <c r="F37" s="4" t="str">
        <f aca="false">IFERROR(HYPERLINK("#'04_Indicateurs'!A1","Ouvrir"),"Ouvrir")</f>
        <v>Ouvrir</v>
      </c>
      <c r="G37" s="4" t="s">
        <v>93</v>
      </c>
      <c r="H37" s="4" t="s">
        <v>74</v>
      </c>
      <c r="I37" s="4"/>
      <c r="J37" s="4"/>
      <c r="K37" s="4"/>
      <c r="L37" s="4"/>
    </row>
    <row r="38" customFormat="false" ht="42" hidden="false" customHeight="true" outlineLevel="0" collapsed="false">
      <c r="A38" s="4" t="s">
        <v>48</v>
      </c>
      <c r="B38" s="4" t="s">
        <v>109</v>
      </c>
      <c r="C38" s="4" t="s">
        <v>91</v>
      </c>
      <c r="D38" s="4" t="s">
        <v>110</v>
      </c>
      <c r="E38" s="4" t="s">
        <v>50</v>
      </c>
      <c r="F38" s="4" t="str">
        <f aca="false">IFERROR(HYPERLINK("#'04_Risques_actions'!A1","Ouvrir"),"Ouvrir")</f>
        <v>Ouvrir</v>
      </c>
      <c r="G38" s="4" t="s">
        <v>93</v>
      </c>
      <c r="H38" s="4" t="s">
        <v>74</v>
      </c>
      <c r="I38" s="4"/>
      <c r="J38" s="4"/>
      <c r="K38" s="4"/>
      <c r="L38" s="4"/>
    </row>
    <row r="39" customFormat="false" ht="42" hidden="false" customHeight="true" outlineLevel="0" collapsed="false">
      <c r="A39" s="4" t="s">
        <v>51</v>
      </c>
      <c r="B39" s="4" t="s">
        <v>70</v>
      </c>
      <c r="C39" s="4" t="s">
        <v>111</v>
      </c>
      <c r="D39" s="4" t="s">
        <v>112</v>
      </c>
      <c r="E39" s="4" t="s">
        <v>53</v>
      </c>
      <c r="F39" s="4" t="str">
        <f aca="false">IFERROR(HYPERLINK("#'05_Guide'!A1","Ouvrir"),"Ouvrir")</f>
        <v>Ouvrir</v>
      </c>
      <c r="G39" s="4" t="s">
        <v>73</v>
      </c>
      <c r="H39" s="4" t="s">
        <v>74</v>
      </c>
      <c r="I39" s="4"/>
      <c r="J39" s="4"/>
      <c r="K39" s="4"/>
      <c r="L39" s="4"/>
    </row>
    <row r="40" customFormat="false" ht="42" hidden="false" customHeight="true" outlineLevel="0" collapsed="false">
      <c r="A40" s="4" t="s">
        <v>51</v>
      </c>
      <c r="B40" s="4" t="s">
        <v>113</v>
      </c>
      <c r="C40" s="4" t="s">
        <v>111</v>
      </c>
      <c r="D40" s="4" t="s">
        <v>114</v>
      </c>
      <c r="E40" s="4" t="s">
        <v>53</v>
      </c>
      <c r="F40" s="4" t="str">
        <f aca="false">IFERROR(HYPERLINK("#'05_Tickets'!A1","Ouvrir"),"Ouvrir")</f>
        <v>Ouvrir</v>
      </c>
      <c r="G40" s="4" t="s">
        <v>73</v>
      </c>
      <c r="H40" s="4" t="s">
        <v>74</v>
      </c>
      <c r="I40" s="4"/>
      <c r="J40" s="4"/>
      <c r="K40" s="4"/>
      <c r="L40" s="4"/>
    </row>
    <row r="41" customFormat="false" ht="42" hidden="false" customHeight="true" outlineLevel="0" collapsed="false">
      <c r="A41" s="4" t="s">
        <v>51</v>
      </c>
      <c r="B41" s="4" t="s">
        <v>115</v>
      </c>
      <c r="C41" s="4" t="s">
        <v>111</v>
      </c>
      <c r="D41" s="4" t="s">
        <v>116</v>
      </c>
      <c r="E41" s="4" t="s">
        <v>53</v>
      </c>
      <c r="F41" s="4" t="str">
        <f aca="false">IFERROR(HYPERLINK("#'05_Participants'!A1","Ouvrir"),"Ouvrir")</f>
        <v>Ouvrir</v>
      </c>
      <c r="G41" s="4" t="s">
        <v>73</v>
      </c>
      <c r="H41" s="4" t="s">
        <v>74</v>
      </c>
      <c r="I41" s="4"/>
      <c r="J41" s="4"/>
      <c r="K41" s="4"/>
      <c r="L41" s="4"/>
    </row>
    <row r="42" customFormat="false" ht="42" hidden="false" customHeight="true" outlineLevel="0" collapsed="false">
      <c r="A42" s="4" t="s">
        <v>51</v>
      </c>
      <c r="B42" s="4" t="s">
        <v>117</v>
      </c>
      <c r="C42" s="4" t="s">
        <v>111</v>
      </c>
      <c r="D42" s="4" t="s">
        <v>118</v>
      </c>
      <c r="E42" s="4" t="s">
        <v>53</v>
      </c>
      <c r="F42" s="4" t="str">
        <f aca="false">IFERROR(HYPERLINK("#'05_Tests_dossiers'!A1","Ouvrir"),"Ouvrir")</f>
        <v>Ouvrir</v>
      </c>
      <c r="G42" s="4" t="s">
        <v>73</v>
      </c>
      <c r="H42" s="4" t="s">
        <v>74</v>
      </c>
      <c r="I42" s="4"/>
      <c r="J42" s="4"/>
      <c r="K42" s="4"/>
      <c r="L42" s="4"/>
    </row>
    <row r="43" customFormat="false" ht="42" hidden="false" customHeight="true" outlineLevel="0" collapsed="false">
      <c r="A43" s="4" t="s">
        <v>51</v>
      </c>
      <c r="B43" s="4" t="s">
        <v>119</v>
      </c>
      <c r="C43" s="4" t="s">
        <v>111</v>
      </c>
      <c r="D43" s="4" t="s">
        <v>120</v>
      </c>
      <c r="E43" s="4" t="s">
        <v>53</v>
      </c>
      <c r="F43" s="4" t="str">
        <f aca="false">IFERROR(HYPERLINK("#'05_Passation'!A1","Ouvrir"),"Ouvrir")</f>
        <v>Ouvrir</v>
      </c>
      <c r="G43" s="4" t="s">
        <v>73</v>
      </c>
      <c r="H43" s="4" t="s">
        <v>74</v>
      </c>
      <c r="I43" s="4"/>
      <c r="J43" s="4"/>
      <c r="K43" s="4"/>
      <c r="L43" s="4"/>
    </row>
    <row r="44" customFormat="false" ht="42" hidden="false" customHeight="true" outlineLevel="0" collapsed="false">
      <c r="A44" s="4" t="s">
        <v>51</v>
      </c>
      <c r="B44" s="4" t="s">
        <v>121</v>
      </c>
      <c r="C44" s="4" t="s">
        <v>111</v>
      </c>
      <c r="D44" s="4" t="s">
        <v>122</v>
      </c>
      <c r="E44" s="4" t="s">
        <v>53</v>
      </c>
      <c r="F44" s="4" t="str">
        <f aca="false">IFERROR(HYPERLINK("#'05_Ecarts'!A1","Ouvrir"),"Ouvrir")</f>
        <v>Ouvrir</v>
      </c>
      <c r="G44" s="4" t="s">
        <v>73</v>
      </c>
      <c r="H44" s="4" t="s">
        <v>74</v>
      </c>
      <c r="I44" s="4"/>
      <c r="J44" s="4"/>
      <c r="K44" s="4"/>
      <c r="L44" s="4"/>
    </row>
    <row r="45" customFormat="false" ht="42" hidden="false" customHeight="true" outlineLevel="0" collapsed="false">
      <c r="A45" s="4" t="s">
        <v>51</v>
      </c>
      <c r="B45" s="4" t="s">
        <v>123</v>
      </c>
      <c r="C45" s="4" t="s">
        <v>111</v>
      </c>
      <c r="D45" s="4" t="s">
        <v>124</v>
      </c>
      <c r="E45" s="4" t="s">
        <v>53</v>
      </c>
      <c r="F45" s="4" t="str">
        <f aca="false">IFERROR(HYPERLINK("#'05_Synthese'!A1","Ouvrir"),"Ouvrir")</f>
        <v>Ouvrir</v>
      </c>
      <c r="G45" s="4" t="s">
        <v>73</v>
      </c>
      <c r="H45" s="4" t="s">
        <v>74</v>
      </c>
      <c r="I45" s="4"/>
      <c r="J45" s="4"/>
      <c r="K45" s="4"/>
      <c r="L45" s="4"/>
    </row>
    <row r="46" customFormat="false" ht="42" hidden="false" customHeight="true" outlineLevel="0" collapsed="false">
      <c r="A46" s="4" t="s">
        <v>51</v>
      </c>
      <c r="B46" s="4" t="s">
        <v>125</v>
      </c>
      <c r="C46" s="4" t="s">
        <v>111</v>
      </c>
      <c r="D46" s="4" t="s">
        <v>126</v>
      </c>
      <c r="E46" s="4" t="s">
        <v>53</v>
      </c>
      <c r="F46" s="4" t="str">
        <f aca="false">IFERROR(HYPERLINK("#'05_Ex_affectations'!A1","Ouvrir"),"Ouvrir")</f>
        <v>Ouvrir</v>
      </c>
      <c r="G46" s="4" t="s">
        <v>93</v>
      </c>
      <c r="H46" s="4" t="s">
        <v>74</v>
      </c>
      <c r="I46" s="4"/>
      <c r="J46" s="4"/>
      <c r="K46" s="4"/>
      <c r="L46" s="4"/>
    </row>
    <row r="47" customFormat="false" ht="42" hidden="false" customHeight="true" outlineLevel="0" collapsed="false">
      <c r="A47" s="4" t="s">
        <v>51</v>
      </c>
      <c r="B47" s="4" t="s">
        <v>127</v>
      </c>
      <c r="C47" s="4" t="s">
        <v>111</v>
      </c>
      <c r="D47" s="4" t="s">
        <v>128</v>
      </c>
      <c r="E47" s="4" t="s">
        <v>53</v>
      </c>
      <c r="F47" s="4" t="str">
        <f aca="false">IFERROR(HYPERLINK("#'05_Ex_notes'!A1","Ouvrir"),"Ouvrir")</f>
        <v>Ouvrir</v>
      </c>
      <c r="G47" s="4" t="s">
        <v>93</v>
      </c>
      <c r="H47" s="4" t="s">
        <v>74</v>
      </c>
      <c r="I47" s="4"/>
      <c r="J47" s="4"/>
      <c r="K47" s="4"/>
      <c r="L47" s="4"/>
    </row>
    <row r="48" customFormat="false" ht="42" hidden="false" customHeight="true" outlineLevel="0" collapsed="false">
      <c r="A48" s="4" t="s">
        <v>54</v>
      </c>
      <c r="B48" s="4" t="s">
        <v>70</v>
      </c>
      <c r="C48" s="4" t="s">
        <v>129</v>
      </c>
      <c r="D48" s="4" t="s">
        <v>130</v>
      </c>
      <c r="E48" s="4" t="s">
        <v>56</v>
      </c>
      <c r="F48" s="4" t="str">
        <f aca="false">IFERROR(HYPERLINK("#'06_Guide'!A1","Ouvrir"),"Ouvrir")</f>
        <v>Ouvrir</v>
      </c>
      <c r="G48" s="4" t="s">
        <v>73</v>
      </c>
      <c r="H48" s="4" t="s">
        <v>74</v>
      </c>
      <c r="I48" s="4"/>
      <c r="J48" s="4"/>
      <c r="K48" s="4"/>
      <c r="L48" s="4"/>
    </row>
    <row r="49" customFormat="false" ht="42" hidden="false" customHeight="true" outlineLevel="0" collapsed="false">
      <c r="A49" s="4" t="s">
        <v>54</v>
      </c>
      <c r="B49" s="4" t="s">
        <v>131</v>
      </c>
      <c r="C49" s="4" t="s">
        <v>129</v>
      </c>
      <c r="D49" s="4" t="s">
        <v>132</v>
      </c>
      <c r="E49" s="4" t="s">
        <v>56</v>
      </c>
      <c r="F49" s="4" t="str">
        <f aca="false">IFERROR(HYPERLINK("#'06_Definitions'!A1","Ouvrir"),"Ouvrir")</f>
        <v>Ouvrir</v>
      </c>
      <c r="G49" s="4" t="s">
        <v>73</v>
      </c>
      <c r="H49" s="4" t="s">
        <v>74</v>
      </c>
      <c r="I49" s="4"/>
      <c r="J49" s="4"/>
      <c r="K49" s="4"/>
      <c r="L49" s="4"/>
    </row>
    <row r="50" customFormat="false" ht="42" hidden="false" customHeight="true" outlineLevel="0" collapsed="false">
      <c r="A50" s="4" t="s">
        <v>54</v>
      </c>
      <c r="B50" s="4" t="s">
        <v>133</v>
      </c>
      <c r="C50" s="4" t="s">
        <v>129</v>
      </c>
      <c r="D50" s="4" t="s">
        <v>134</v>
      </c>
      <c r="E50" s="4" t="s">
        <v>56</v>
      </c>
      <c r="F50" s="4" t="str">
        <f aca="false">IFERROR(HYPERLINK("#'06_Journal_usages'!A1","Ouvrir"),"Ouvrir")</f>
        <v>Ouvrir</v>
      </c>
      <c r="G50" s="4" t="s">
        <v>73</v>
      </c>
      <c r="H50" s="4" t="s">
        <v>74</v>
      </c>
      <c r="I50" s="4"/>
      <c r="J50" s="4"/>
      <c r="K50" s="4"/>
      <c r="L50" s="4"/>
    </row>
    <row r="51" customFormat="false" ht="42" hidden="false" customHeight="true" outlineLevel="0" collapsed="false">
      <c r="A51" s="4" t="s">
        <v>54</v>
      </c>
      <c r="B51" s="4" t="s">
        <v>135</v>
      </c>
      <c r="C51" s="4" t="s">
        <v>129</v>
      </c>
      <c r="D51" s="4" t="s">
        <v>136</v>
      </c>
      <c r="E51" s="4" t="s">
        <v>56</v>
      </c>
      <c r="F51" s="4" t="str">
        <f aca="false">IFERROR(HYPERLINK("#'06_Tableau_de_bord'!A1","Ouvrir"),"Ouvrir")</f>
        <v>Ouvrir</v>
      </c>
      <c r="G51" s="4" t="s">
        <v>73</v>
      </c>
      <c r="H51" s="4" t="s">
        <v>74</v>
      </c>
      <c r="I51" s="4"/>
      <c r="J51" s="4"/>
      <c r="K51" s="4"/>
      <c r="L51" s="4"/>
    </row>
    <row r="52" customFormat="false" ht="42" hidden="false" customHeight="true" outlineLevel="0" collapsed="false">
      <c r="A52" s="4" t="s">
        <v>57</v>
      </c>
      <c r="B52" s="4" t="s">
        <v>70</v>
      </c>
      <c r="C52" s="4" t="s">
        <v>137</v>
      </c>
      <c r="D52" s="4" t="s">
        <v>138</v>
      </c>
      <c r="E52" s="4" t="s">
        <v>59</v>
      </c>
      <c r="F52" s="4" t="str">
        <f aca="false">IFERROR(HYPERLINK("#'07_Guide'!A1","Ouvrir"),"Ouvrir")</f>
        <v>Ouvrir</v>
      </c>
      <c r="G52" s="4" t="s">
        <v>73</v>
      </c>
      <c r="H52" s="4" t="s">
        <v>74</v>
      </c>
      <c r="I52" s="4"/>
      <c r="J52" s="4"/>
      <c r="K52" s="4"/>
      <c r="L52" s="4"/>
    </row>
    <row r="53" customFormat="false" ht="42" hidden="false" customHeight="true" outlineLevel="0" collapsed="false">
      <c r="A53" s="4" t="s">
        <v>57</v>
      </c>
      <c r="B53" s="4" t="s">
        <v>139</v>
      </c>
      <c r="C53" s="4" t="s">
        <v>137</v>
      </c>
      <c r="D53" s="4" t="s">
        <v>140</v>
      </c>
      <c r="E53" s="4" t="s">
        <v>59</v>
      </c>
      <c r="F53" s="4" t="str">
        <f aca="false">IFERROR(HYPERLINK("#'07_Grille_clauses'!A1","Ouvrir"),"Ouvrir")</f>
        <v>Ouvrir</v>
      </c>
      <c r="G53" s="4" t="s">
        <v>73</v>
      </c>
      <c r="H53" s="4" t="s">
        <v>74</v>
      </c>
      <c r="I53" s="4"/>
      <c r="J53" s="4"/>
      <c r="K53" s="4"/>
      <c r="L53" s="4"/>
    </row>
    <row r="54" customFormat="false" ht="42" hidden="false" customHeight="true" outlineLevel="0" collapsed="false">
      <c r="A54" s="4" t="s">
        <v>57</v>
      </c>
      <c r="B54" s="4" t="s">
        <v>141</v>
      </c>
      <c r="C54" s="4" t="s">
        <v>137</v>
      </c>
      <c r="D54" s="4" t="s">
        <v>142</v>
      </c>
      <c r="E54" s="4" t="s">
        <v>59</v>
      </c>
      <c r="F54" s="4" t="str">
        <f aca="false">IFERROR(HYPERLINK("#'07_Actions'!A1","Ouvrir"),"Ouvrir")</f>
        <v>Ouvrir</v>
      </c>
      <c r="G54" s="4" t="s">
        <v>73</v>
      </c>
      <c r="H54" s="4" t="s">
        <v>74</v>
      </c>
      <c r="I54" s="4"/>
      <c r="J54" s="4"/>
      <c r="K54" s="4"/>
      <c r="L54" s="4"/>
    </row>
    <row r="55" customFormat="false" ht="42" hidden="false" customHeight="true" outlineLevel="0" collapsed="false">
      <c r="A55" s="4" t="s">
        <v>57</v>
      </c>
      <c r="B55" s="4" t="s">
        <v>143</v>
      </c>
      <c r="C55" s="4" t="s">
        <v>137</v>
      </c>
      <c r="D55" s="4" t="s">
        <v>144</v>
      </c>
      <c r="E55" s="4" t="s">
        <v>59</v>
      </c>
      <c r="F55" s="4" t="str">
        <f aca="false">IFERROR(HYPERLINK("#'07_Revue_croisee'!A1","Ouvrir"),"Ouvrir")</f>
        <v>Ouvrir</v>
      </c>
      <c r="G55" s="4" t="s">
        <v>73</v>
      </c>
      <c r="H55" s="4" t="s">
        <v>74</v>
      </c>
      <c r="I55" s="4"/>
      <c r="J55" s="4"/>
      <c r="K55" s="4"/>
      <c r="L55" s="4"/>
    </row>
    <row r="56" customFormat="false" ht="42" hidden="false" customHeight="true" outlineLevel="0" collapsed="false">
      <c r="A56" s="4" t="s">
        <v>57</v>
      </c>
      <c r="B56" s="4" t="s">
        <v>135</v>
      </c>
      <c r="C56" s="4" t="s">
        <v>137</v>
      </c>
      <c r="D56" s="4" t="s">
        <v>145</v>
      </c>
      <c r="E56" s="4" t="s">
        <v>59</v>
      </c>
      <c r="F56" s="4" t="str">
        <f aca="false">IFERROR(HYPERLINK("#'07_Tableau_de_bord'!A1","Ouvrir"),"Ouvrir")</f>
        <v>Ouvrir</v>
      </c>
      <c r="G56" s="4" t="s">
        <v>73</v>
      </c>
      <c r="H56" s="4" t="s">
        <v>74</v>
      </c>
      <c r="I56" s="4"/>
      <c r="J56" s="4"/>
      <c r="K56" s="4"/>
      <c r="L56" s="4"/>
    </row>
    <row r="57" customFormat="false" ht="42" hidden="false" customHeight="true" outlineLevel="0" collapsed="false">
      <c r="A57" s="4" t="s">
        <v>57</v>
      </c>
      <c r="B57" s="4" t="s">
        <v>146</v>
      </c>
      <c r="C57" s="4" t="s">
        <v>137</v>
      </c>
      <c r="D57" s="4" t="s">
        <v>147</v>
      </c>
      <c r="E57" s="4" t="s">
        <v>59</v>
      </c>
      <c r="F57" s="4" t="str">
        <f aca="false">IFERROR(HYPERLINK("#'07_Ex_grille'!A1","Ouvrir"),"Ouvrir")</f>
        <v>Ouvrir</v>
      </c>
      <c r="G57" s="4" t="s">
        <v>93</v>
      </c>
      <c r="H57" s="4" t="s">
        <v>74</v>
      </c>
      <c r="I57" s="4"/>
      <c r="J57" s="4"/>
      <c r="K57" s="4"/>
      <c r="L57" s="4"/>
    </row>
    <row r="58" customFormat="false" ht="42" hidden="false" customHeight="true" outlineLevel="0" collapsed="false">
      <c r="A58" s="4" t="s">
        <v>57</v>
      </c>
      <c r="B58" s="4" t="s">
        <v>148</v>
      </c>
      <c r="C58" s="4" t="s">
        <v>137</v>
      </c>
      <c r="D58" s="4" t="s">
        <v>149</v>
      </c>
      <c r="E58" s="4" t="s">
        <v>59</v>
      </c>
      <c r="F58" s="4" t="str">
        <f aca="false">IFERROR(HYPERLINK("#'07_Ex_actions'!A1","Ouvrir"),"Ouvrir")</f>
        <v>Ouvrir</v>
      </c>
      <c r="G58" s="4" t="s">
        <v>93</v>
      </c>
      <c r="H58" s="4" t="s">
        <v>74</v>
      </c>
      <c r="I58" s="4"/>
      <c r="J58" s="4"/>
      <c r="K58" s="4"/>
      <c r="L58" s="4"/>
    </row>
    <row r="59" customFormat="false" ht="42" hidden="false" customHeight="true" outlineLevel="0" collapsed="false">
      <c r="A59" s="4" t="s">
        <v>60</v>
      </c>
      <c r="B59" s="4" t="s">
        <v>70</v>
      </c>
      <c r="C59" s="4" t="s">
        <v>150</v>
      </c>
      <c r="D59" s="4" t="s">
        <v>151</v>
      </c>
      <c r="E59" s="4" t="s">
        <v>62</v>
      </c>
      <c r="F59" s="4" t="str">
        <f aca="false">IFERROR(HYPERLINK("#'08_Guide'!A1","Ouvrir"),"Ouvrir")</f>
        <v>Ouvrir</v>
      </c>
      <c r="G59" s="4" t="s">
        <v>73</v>
      </c>
      <c r="H59" s="4" t="s">
        <v>74</v>
      </c>
      <c r="I59" s="4"/>
      <c r="J59" s="4"/>
      <c r="K59" s="4"/>
      <c r="L59" s="4"/>
    </row>
    <row r="60" customFormat="false" ht="42" hidden="false" customHeight="true" outlineLevel="0" collapsed="false">
      <c r="A60" s="4" t="s">
        <v>60</v>
      </c>
      <c r="B60" s="4" t="s">
        <v>61</v>
      </c>
      <c r="C60" s="4" t="s">
        <v>150</v>
      </c>
      <c r="D60" s="4" t="s">
        <v>152</v>
      </c>
      <c r="E60" s="4" t="s">
        <v>62</v>
      </c>
      <c r="F60" s="4" t="str">
        <f aca="false">IFERROR(HYPERLINK("#'08_Feuille_de_route'!A1","Ouvrir"),"Ouvrir")</f>
        <v>Ouvrir</v>
      </c>
      <c r="G60" s="4" t="s">
        <v>73</v>
      </c>
      <c r="H60" s="4" t="s">
        <v>74</v>
      </c>
      <c r="I60" s="4"/>
      <c r="J60" s="4"/>
      <c r="K60" s="4"/>
      <c r="L60" s="4"/>
    </row>
    <row r="61" customFormat="false" ht="42" hidden="false" customHeight="true" outlineLevel="0" collapsed="false">
      <c r="A61" s="4" t="s">
        <v>60</v>
      </c>
      <c r="B61" s="4" t="s">
        <v>153</v>
      </c>
      <c r="C61" s="4" t="s">
        <v>150</v>
      </c>
      <c r="D61" s="4" t="s">
        <v>154</v>
      </c>
      <c r="E61" s="4" t="s">
        <v>62</v>
      </c>
      <c r="F61" s="4" t="str">
        <f aca="false">IFERROR(HYPERLINK("#'08_Budget_temps'!A1","Ouvrir"),"Ouvrir")</f>
        <v>Ouvrir</v>
      </c>
      <c r="G61" s="4" t="s">
        <v>73</v>
      </c>
      <c r="H61" s="4" t="s">
        <v>74</v>
      </c>
      <c r="I61" s="4"/>
      <c r="J61" s="4"/>
      <c r="K61" s="4"/>
      <c r="L61" s="4"/>
    </row>
    <row r="62" customFormat="false" ht="42" hidden="false" customHeight="true" outlineLevel="0" collapsed="false">
      <c r="A62" s="4" t="s">
        <v>60</v>
      </c>
      <c r="B62" s="4" t="s">
        <v>155</v>
      </c>
      <c r="C62" s="4" t="s">
        <v>150</v>
      </c>
      <c r="D62" s="4" t="s">
        <v>156</v>
      </c>
      <c r="E62" s="4" t="s">
        <v>62</v>
      </c>
      <c r="F62" s="4" t="str">
        <f aca="false">IFERROR(HYPERLINK("#'08_Journal_pieces'!A1","Ouvrir"),"Ouvrir")</f>
        <v>Ouvrir</v>
      </c>
      <c r="G62" s="4" t="s">
        <v>73</v>
      </c>
      <c r="H62" s="4" t="s">
        <v>74</v>
      </c>
      <c r="I62" s="4"/>
      <c r="J62" s="4"/>
      <c r="K62" s="4"/>
      <c r="L62" s="4"/>
    </row>
    <row r="63" customFormat="false" ht="42" hidden="false" customHeight="true" outlineLevel="0" collapsed="false">
      <c r="A63" s="4" t="s">
        <v>60</v>
      </c>
      <c r="B63" s="4" t="s">
        <v>135</v>
      </c>
      <c r="C63" s="4" t="s">
        <v>150</v>
      </c>
      <c r="D63" s="4" t="s">
        <v>157</v>
      </c>
      <c r="E63" s="4" t="s">
        <v>62</v>
      </c>
      <c r="F63" s="4" t="str">
        <f aca="false">IFERROR(HYPERLINK("#'08_Tableau_de_bord'!A1","Ouvrir"),"Ouvrir")</f>
        <v>Ouvrir</v>
      </c>
      <c r="G63" s="4" t="s">
        <v>73</v>
      </c>
      <c r="H63" s="4" t="s">
        <v>74</v>
      </c>
      <c r="I63" s="4"/>
      <c r="J63" s="4"/>
      <c r="K63" s="4"/>
      <c r="L63" s="4"/>
    </row>
    <row r="64" customFormat="false" ht="42" hidden="false" customHeight="true" outlineLevel="0" collapsed="false">
      <c r="A64" s="4" t="s">
        <v>60</v>
      </c>
      <c r="B64" s="4" t="s">
        <v>146</v>
      </c>
      <c r="C64" s="4" t="s">
        <v>150</v>
      </c>
      <c r="D64" s="4" t="s">
        <v>158</v>
      </c>
      <c r="E64" s="4" t="s">
        <v>62</v>
      </c>
      <c r="F64" s="4" t="str">
        <f aca="false">IFERROR(HYPERLINK("#'08_Ex_route'!A1","Ouvrir"),"Ouvrir")</f>
        <v>Ouvrir</v>
      </c>
      <c r="G64" s="4" t="s">
        <v>93</v>
      </c>
      <c r="H64" s="4" t="s">
        <v>74</v>
      </c>
      <c r="I64" s="4"/>
      <c r="J64" s="4"/>
      <c r="K64" s="4"/>
      <c r="L64" s="4"/>
    </row>
    <row r="65" customFormat="false" ht="42" hidden="false" customHeight="true" outlineLevel="0" collapsed="false">
      <c r="A65" s="4" t="s">
        <v>63</v>
      </c>
      <c r="B65" s="4" t="s">
        <v>70</v>
      </c>
      <c r="C65" s="4" t="s">
        <v>159</v>
      </c>
      <c r="D65" s="4" t="s">
        <v>160</v>
      </c>
      <c r="E65" s="4" t="s">
        <v>65</v>
      </c>
      <c r="F65" s="4" t="str">
        <f aca="false">IFERROR(HYPERLINK("#'09_Guide'!A1","Ouvrir"),"Ouvrir")</f>
        <v>Ouvrir</v>
      </c>
      <c r="G65" s="4" t="s">
        <v>73</v>
      </c>
      <c r="H65" s="4" t="s">
        <v>74</v>
      </c>
      <c r="I65" s="4"/>
      <c r="J65" s="4"/>
      <c r="K65" s="4"/>
      <c r="L65" s="4"/>
    </row>
    <row r="66" customFormat="false" ht="42" hidden="false" customHeight="true" outlineLevel="0" collapsed="false">
      <c r="A66" s="4" t="s">
        <v>63</v>
      </c>
      <c r="B66" s="4" t="s">
        <v>161</v>
      </c>
      <c r="C66" s="4" t="s">
        <v>159</v>
      </c>
      <c r="D66" s="4" t="s">
        <v>162</v>
      </c>
      <c r="E66" s="4" t="s">
        <v>65</v>
      </c>
      <c r="F66" s="4" t="str">
        <f aca="false">IFERROR(HYPERLINK("#'09_Parametres'!A1","Ouvrir"),"Ouvrir")</f>
        <v>Ouvrir</v>
      </c>
      <c r="G66" s="4" t="s">
        <v>73</v>
      </c>
      <c r="H66" s="4" t="s">
        <v>74</v>
      </c>
      <c r="I66" s="4"/>
      <c r="J66" s="4"/>
      <c r="K66" s="4"/>
      <c r="L66" s="4"/>
    </row>
    <row r="67" customFormat="false" ht="42" hidden="false" customHeight="true" outlineLevel="0" collapsed="false">
      <c r="A67" s="4" t="s">
        <v>63</v>
      </c>
      <c r="B67" s="4" t="s">
        <v>163</v>
      </c>
      <c r="C67" s="4" t="s">
        <v>159</v>
      </c>
      <c r="D67" s="4" t="s">
        <v>164</v>
      </c>
      <c r="E67" s="4" t="s">
        <v>65</v>
      </c>
      <c r="F67" s="4" t="str">
        <f aca="false">IFERROR(HYPERLINK("#'09_Couts'!A1","Ouvrir"),"Ouvrir")</f>
        <v>Ouvrir</v>
      </c>
      <c r="G67" s="4" t="s">
        <v>73</v>
      </c>
      <c r="H67" s="4" t="s">
        <v>74</v>
      </c>
      <c r="I67" s="4"/>
      <c r="J67" s="4"/>
      <c r="K67" s="4"/>
      <c r="L67" s="4"/>
    </row>
    <row r="68" customFormat="false" ht="42" hidden="false" customHeight="true" outlineLevel="0" collapsed="false">
      <c r="A68" s="4" t="s">
        <v>63</v>
      </c>
      <c r="B68" s="4" t="s">
        <v>165</v>
      </c>
      <c r="C68" s="4" t="s">
        <v>159</v>
      </c>
      <c r="D68" s="4" t="s">
        <v>166</v>
      </c>
      <c r="E68" s="4" t="s">
        <v>65</v>
      </c>
      <c r="F68" s="4" t="str">
        <f aca="false">IFERROR(HYPERLINK("#'09_Effets'!A1","Ouvrir"),"Ouvrir")</f>
        <v>Ouvrir</v>
      </c>
      <c r="G68" s="4" t="s">
        <v>73</v>
      </c>
      <c r="H68" s="4" t="s">
        <v>74</v>
      </c>
      <c r="I68" s="4"/>
      <c r="J68" s="4"/>
      <c r="K68" s="4"/>
      <c r="L68" s="4"/>
    </row>
    <row r="69" customFormat="false" ht="42" hidden="false" customHeight="true" outlineLevel="0" collapsed="false">
      <c r="A69" s="4" t="s">
        <v>63</v>
      </c>
      <c r="B69" s="4" t="s">
        <v>85</v>
      </c>
      <c r="C69" s="4" t="s">
        <v>159</v>
      </c>
      <c r="D69" s="4" t="s">
        <v>167</v>
      </c>
      <c r="E69" s="4" t="s">
        <v>65</v>
      </c>
      <c r="F69" s="4" t="str">
        <f aca="false">IFERROR(HYPERLINK("#'09_Decision'!A1","Ouvrir"),"Ouvrir")</f>
        <v>Ouvrir</v>
      </c>
      <c r="G69" s="4" t="s">
        <v>73</v>
      </c>
      <c r="H69" s="4" t="s">
        <v>74</v>
      </c>
      <c r="I69" s="4"/>
      <c r="J69" s="4"/>
      <c r="K69" s="4"/>
      <c r="L69" s="4"/>
    </row>
    <row r="70" customFormat="false" ht="42" hidden="false" customHeight="true" outlineLevel="0" collapsed="false">
      <c r="A70" s="4" t="s">
        <v>63</v>
      </c>
      <c r="B70" s="4" t="s">
        <v>135</v>
      </c>
      <c r="C70" s="4" t="s">
        <v>159</v>
      </c>
      <c r="D70" s="4" t="s">
        <v>168</v>
      </c>
      <c r="E70" s="4" t="s">
        <v>65</v>
      </c>
      <c r="F70" s="4" t="str">
        <f aca="false">IFERROR(HYPERLINK("#'09_Tableau_de_bord'!A1","Ouvrir"),"Ouvrir")</f>
        <v>Ouvrir</v>
      </c>
      <c r="G70" s="4" t="s">
        <v>73</v>
      </c>
      <c r="H70" s="4" t="s">
        <v>74</v>
      </c>
      <c r="I70" s="4"/>
      <c r="J70" s="4"/>
      <c r="K70" s="4"/>
      <c r="L70" s="4"/>
    </row>
    <row r="71" customFormat="false" ht="42" hidden="false" customHeight="true" outlineLevel="0" collapsed="false">
      <c r="A71" s="4" t="s">
        <v>63</v>
      </c>
      <c r="B71" s="4" t="s">
        <v>169</v>
      </c>
      <c r="C71" s="4" t="s">
        <v>159</v>
      </c>
      <c r="D71" s="4" t="s">
        <v>170</v>
      </c>
      <c r="E71" s="4" t="s">
        <v>65</v>
      </c>
      <c r="F71" s="4" t="str">
        <f aca="false">IFERROR(HYPERLINK("#'09_Ex_decision'!A1","Ouvrir"),"Ouvrir")</f>
        <v>Ouvrir</v>
      </c>
      <c r="G71" s="4" t="s">
        <v>93</v>
      </c>
      <c r="H71" s="4" t="s">
        <v>74</v>
      </c>
      <c r="I71" s="4"/>
      <c r="J71" s="4"/>
      <c r="K71" s="4"/>
      <c r="L71" s="4"/>
    </row>
    <row r="72" customFormat="false" ht="42" hidden="false" customHeight="true" outlineLevel="0" collapsed="false">
      <c r="A72" s="4" t="s">
        <v>63</v>
      </c>
      <c r="B72" s="4" t="s">
        <v>171</v>
      </c>
      <c r="C72" s="4" t="s">
        <v>159</v>
      </c>
      <c r="D72" s="4" t="s">
        <v>172</v>
      </c>
      <c r="E72" s="4" t="s">
        <v>65</v>
      </c>
      <c r="F72" s="4" t="str">
        <f aca="false">IFERROR(HYPERLINK("#'09_Benefices'!A1","Ouvrir"),"Ouvrir")</f>
        <v>Ouvrir</v>
      </c>
      <c r="G72" s="4" t="s">
        <v>73</v>
      </c>
      <c r="H72" s="4" t="s">
        <v>74</v>
      </c>
      <c r="I72" s="4"/>
      <c r="J72" s="4"/>
      <c r="K72" s="4"/>
      <c r="L72" s="4"/>
    </row>
    <row r="73" customFormat="false" ht="42" hidden="false" customHeight="true" outlineLevel="0" collapsed="false">
      <c r="A73" s="4" t="s">
        <v>63</v>
      </c>
      <c r="B73" s="4" t="s">
        <v>173</v>
      </c>
      <c r="C73" s="4" t="s">
        <v>159</v>
      </c>
      <c r="D73" s="4" t="s">
        <v>174</v>
      </c>
      <c r="E73" s="4" t="s">
        <v>65</v>
      </c>
      <c r="F73" s="4" t="str">
        <f aca="false">IFERROR(HYPERLINK("#'09_Scenarios'!A1","Ouvrir"),"Ouvrir")</f>
        <v>Ouvrir</v>
      </c>
      <c r="G73" s="4" t="s">
        <v>73</v>
      </c>
      <c r="H73" s="4" t="s">
        <v>74</v>
      </c>
      <c r="I73" s="4"/>
      <c r="J73" s="4"/>
      <c r="K73" s="4"/>
      <c r="L73" s="4"/>
    </row>
    <row r="74" customFormat="false" ht="24.75" hidden="false" customHeight="true" outlineLevel="0" collapsed="false">
      <c r="A74" s="4"/>
      <c r="B74" s="4"/>
      <c r="C74" s="4"/>
      <c r="D74" s="4"/>
      <c r="E74" s="4"/>
      <c r="F74" s="4"/>
      <c r="G74" s="4"/>
      <c r="H74" s="4"/>
      <c r="I74" s="4"/>
      <c r="J74" s="4"/>
      <c r="K74" s="4"/>
      <c r="L74" s="4"/>
    </row>
    <row r="75" customFormat="false" ht="24.75" hidden="false" customHeight="true" outlineLevel="0" collapsed="false">
      <c r="A75" s="4"/>
      <c r="B75" s="4"/>
      <c r="C75" s="4"/>
      <c r="D75" s="4"/>
      <c r="E75" s="4"/>
      <c r="F75" s="4"/>
      <c r="G75" s="4"/>
      <c r="H75" s="4"/>
      <c r="I75" s="4"/>
      <c r="J75" s="4"/>
      <c r="K75" s="4"/>
      <c r="L75" s="4"/>
    </row>
    <row r="76" customFormat="false" ht="24.75" hidden="false" customHeight="true" outlineLevel="0" collapsed="false">
      <c r="A76" s="4"/>
      <c r="B76" s="4"/>
      <c r="C76" s="4"/>
      <c r="D76" s="4"/>
      <c r="E76" s="4"/>
      <c r="F76" s="4"/>
      <c r="G76" s="4"/>
      <c r="H76" s="4"/>
      <c r="I76" s="4"/>
      <c r="J76" s="4"/>
      <c r="K76" s="4"/>
      <c r="L76" s="4"/>
    </row>
    <row r="77" customFormat="false" ht="24.75" hidden="false" customHeight="true" outlineLevel="0" collapsed="false">
      <c r="A77" s="4"/>
      <c r="B77" s="4"/>
      <c r="C77" s="4"/>
      <c r="D77" s="4"/>
      <c r="E77" s="4"/>
      <c r="F77" s="4"/>
      <c r="G77" s="4"/>
      <c r="H77" s="4"/>
      <c r="I77" s="4"/>
      <c r="J77" s="4"/>
      <c r="K77" s="4"/>
      <c r="L77" s="4"/>
    </row>
    <row r="78" customFormat="false" ht="24.75" hidden="false" customHeight="true" outlineLevel="0" collapsed="false">
      <c r="A78" s="4"/>
      <c r="B78" s="4"/>
      <c r="C78" s="4"/>
      <c r="D78" s="4"/>
      <c r="E78" s="4"/>
      <c r="F78" s="4"/>
      <c r="G78" s="4"/>
      <c r="H78" s="4"/>
      <c r="I78" s="4"/>
      <c r="J78" s="4"/>
      <c r="K78" s="4"/>
      <c r="L78" s="4"/>
    </row>
    <row r="79" customFormat="false" ht="24.75" hidden="false" customHeight="true" outlineLevel="0" collapsed="false">
      <c r="A79" s="4"/>
      <c r="B79" s="4"/>
      <c r="C79" s="4"/>
      <c r="D79" s="4"/>
      <c r="E79" s="4"/>
      <c r="F79" s="4"/>
      <c r="G79" s="4"/>
      <c r="H79" s="4"/>
      <c r="I79" s="4"/>
      <c r="J79" s="4"/>
      <c r="K79" s="4"/>
      <c r="L79" s="4"/>
    </row>
    <row r="80" customFormat="false" ht="24.75" hidden="false" customHeight="true" outlineLevel="0" collapsed="false">
      <c r="A80" s="4"/>
      <c r="B80" s="4"/>
      <c r="C80" s="4"/>
      <c r="D80" s="4"/>
      <c r="E80" s="4"/>
      <c r="F80" s="4"/>
      <c r="G80" s="4"/>
      <c r="H80" s="4"/>
      <c r="I80" s="4"/>
      <c r="J80" s="4"/>
      <c r="K80" s="4"/>
      <c r="L80" s="4"/>
    </row>
    <row r="81" customFormat="false" ht="24.75" hidden="false" customHeight="true" outlineLevel="0" collapsed="false">
      <c r="A81" s="4"/>
      <c r="B81" s="4"/>
      <c r="C81" s="4"/>
      <c r="D81" s="4"/>
      <c r="E81" s="4"/>
      <c r="F81" s="4"/>
      <c r="G81" s="4"/>
      <c r="H81" s="4"/>
      <c r="I81" s="4"/>
      <c r="J81" s="4"/>
      <c r="K81" s="4"/>
      <c r="L81" s="4"/>
    </row>
    <row r="82" customFormat="false" ht="24.75" hidden="false" customHeight="true" outlineLevel="0" collapsed="false">
      <c r="A82" s="4"/>
      <c r="B82" s="4"/>
      <c r="C82" s="4"/>
      <c r="D82" s="4"/>
      <c r="E82" s="4"/>
      <c r="F82" s="4"/>
      <c r="G82" s="4"/>
      <c r="H82" s="4"/>
      <c r="I82" s="4"/>
      <c r="J82" s="4"/>
      <c r="K82" s="4"/>
      <c r="L82" s="4"/>
    </row>
    <row r="83" customFormat="false" ht="24.75" hidden="false" customHeight="true" outlineLevel="0" collapsed="false">
      <c r="A83" s="4"/>
      <c r="B83" s="4"/>
      <c r="C83" s="4"/>
      <c r="D83" s="4"/>
      <c r="E83" s="4"/>
      <c r="F83" s="4"/>
      <c r="G83" s="4"/>
      <c r="H83" s="4"/>
      <c r="I83" s="4"/>
      <c r="J83" s="4"/>
      <c r="K83" s="4"/>
      <c r="L83" s="4"/>
    </row>
    <row r="84" customFormat="false" ht="24.75" hidden="false" customHeight="true" outlineLevel="0" collapsed="false">
      <c r="A84" s="4"/>
      <c r="B84" s="4"/>
      <c r="C84" s="4"/>
      <c r="D84" s="4"/>
      <c r="E84" s="4"/>
      <c r="F84" s="4"/>
      <c r="G84" s="4"/>
      <c r="H84" s="4"/>
      <c r="I84" s="4"/>
      <c r="J84" s="4"/>
      <c r="K84" s="4"/>
      <c r="L84" s="4"/>
    </row>
    <row r="85" customFormat="false" ht="24.75" hidden="false" customHeight="true" outlineLevel="0" collapsed="false">
      <c r="A85" s="4"/>
      <c r="B85" s="4"/>
      <c r="C85" s="4"/>
      <c r="D85" s="4"/>
      <c r="E85" s="4"/>
      <c r="F85" s="4"/>
      <c r="G85" s="4"/>
      <c r="H85" s="4"/>
      <c r="I85" s="4"/>
      <c r="J85" s="4"/>
      <c r="K85" s="4"/>
      <c r="L85" s="4"/>
    </row>
    <row r="86" customFormat="false" ht="24.75" hidden="false" customHeight="true" outlineLevel="0" collapsed="false">
      <c r="A86" s="4"/>
      <c r="B86" s="4"/>
      <c r="C86" s="4"/>
      <c r="D86" s="4"/>
      <c r="E86" s="4"/>
      <c r="F86" s="4"/>
      <c r="G86" s="4"/>
      <c r="H86" s="4"/>
      <c r="I86" s="4"/>
      <c r="J86" s="4"/>
      <c r="K86" s="4"/>
      <c r="L86" s="4"/>
    </row>
    <row r="87" customFormat="false" ht="24.75" hidden="false" customHeight="true" outlineLevel="0" collapsed="false">
      <c r="A87" s="4"/>
      <c r="B87" s="4"/>
      <c r="C87" s="4"/>
      <c r="D87" s="4"/>
      <c r="E87" s="4"/>
      <c r="F87" s="4"/>
      <c r="G87" s="4"/>
      <c r="H87" s="4"/>
      <c r="I87" s="4"/>
      <c r="J87" s="4"/>
      <c r="K87" s="4"/>
      <c r="L87" s="4"/>
    </row>
    <row r="88" customFormat="false" ht="24.75" hidden="false" customHeight="true" outlineLevel="0" collapsed="false">
      <c r="A88" s="4"/>
      <c r="B88" s="4"/>
      <c r="C88" s="4"/>
      <c r="D88" s="4"/>
      <c r="E88" s="4"/>
      <c r="F88" s="4"/>
      <c r="G88" s="4"/>
      <c r="H88" s="4"/>
      <c r="I88" s="4"/>
      <c r="J88" s="4"/>
      <c r="K88" s="4"/>
      <c r="L88" s="4"/>
    </row>
    <row r="89" customFormat="false" ht="24.75" hidden="false" customHeight="true" outlineLevel="0" collapsed="false">
      <c r="A89" s="4"/>
      <c r="B89" s="4"/>
      <c r="C89" s="4"/>
      <c r="D89" s="4"/>
      <c r="E89" s="4"/>
      <c r="F89" s="4"/>
      <c r="G89" s="4"/>
      <c r="H89" s="4"/>
      <c r="I89" s="4"/>
      <c r="J89" s="4"/>
      <c r="K89" s="4"/>
      <c r="L89" s="4"/>
    </row>
    <row r="90" customFormat="false" ht="24.75" hidden="false" customHeight="true" outlineLevel="0" collapsed="false">
      <c r="A90" s="4"/>
      <c r="B90" s="4"/>
      <c r="C90" s="4"/>
      <c r="D90" s="4"/>
      <c r="E90" s="4"/>
      <c r="F90" s="4"/>
      <c r="G90" s="4"/>
      <c r="H90" s="4"/>
      <c r="I90" s="4"/>
      <c r="J90" s="4"/>
      <c r="K90" s="4"/>
      <c r="L90" s="4"/>
    </row>
    <row r="91" customFormat="false" ht="24.75" hidden="false" customHeight="true" outlineLevel="0" collapsed="false">
      <c r="A91" s="4"/>
      <c r="B91" s="4"/>
      <c r="C91" s="4"/>
      <c r="D91" s="4"/>
      <c r="E91" s="4"/>
      <c r="F91" s="4"/>
      <c r="G91" s="4"/>
      <c r="H91" s="4"/>
      <c r="I91" s="4"/>
      <c r="J91" s="4"/>
      <c r="K91" s="4"/>
      <c r="L91" s="4"/>
    </row>
    <row r="92" customFormat="false" ht="24.75" hidden="false" customHeight="true" outlineLevel="0" collapsed="false">
      <c r="A92" s="4"/>
      <c r="B92" s="4"/>
      <c r="C92" s="4"/>
      <c r="D92" s="4"/>
      <c r="E92" s="4"/>
      <c r="F92" s="4"/>
      <c r="G92" s="4"/>
      <c r="H92" s="4"/>
      <c r="I92" s="4"/>
      <c r="J92" s="4"/>
      <c r="K92" s="4"/>
      <c r="L92" s="4"/>
    </row>
    <row r="93" customFormat="false" ht="24.75" hidden="false" customHeight="true" outlineLevel="0" collapsed="false">
      <c r="A93" s="4"/>
      <c r="B93" s="4"/>
      <c r="C93" s="4"/>
      <c r="D93" s="4"/>
      <c r="E93" s="4"/>
      <c r="F93" s="4"/>
      <c r="G93" s="4"/>
      <c r="H93" s="4"/>
      <c r="I93" s="4"/>
      <c r="J93" s="4"/>
      <c r="K93" s="4"/>
      <c r="L93" s="4"/>
    </row>
    <row r="94" customFormat="false" ht="24.75" hidden="false" customHeight="true" outlineLevel="0" collapsed="false">
      <c r="A94" s="4"/>
      <c r="B94" s="4"/>
      <c r="C94" s="4"/>
      <c r="D94" s="4"/>
      <c r="E94" s="4"/>
      <c r="F94" s="4"/>
      <c r="G94" s="4"/>
      <c r="H94" s="4"/>
      <c r="I94" s="4"/>
      <c r="J94" s="4"/>
      <c r="K94" s="4"/>
      <c r="L94" s="4"/>
    </row>
    <row r="95" customFormat="false" ht="24.75" hidden="false" customHeight="true" outlineLevel="0" collapsed="false">
      <c r="A95" s="4"/>
      <c r="B95" s="4"/>
      <c r="C95" s="4"/>
      <c r="D95" s="4"/>
      <c r="E95" s="4"/>
      <c r="F95" s="4"/>
      <c r="G95" s="4"/>
      <c r="H95" s="4"/>
      <c r="I95" s="4"/>
      <c r="J95" s="4"/>
      <c r="K95" s="4"/>
      <c r="L95" s="4"/>
    </row>
    <row r="96" customFormat="false" ht="24.75" hidden="false" customHeight="true" outlineLevel="0" collapsed="false">
      <c r="A96" s="4"/>
      <c r="B96" s="4"/>
      <c r="C96" s="4"/>
      <c r="D96" s="4"/>
      <c r="E96" s="4"/>
      <c r="F96" s="4"/>
      <c r="G96" s="4"/>
      <c r="H96" s="4"/>
      <c r="I96" s="4"/>
      <c r="J96" s="4"/>
      <c r="K96" s="4"/>
      <c r="L96" s="4"/>
    </row>
    <row r="97" customFormat="false" ht="24.75" hidden="false" customHeight="true" outlineLevel="0" collapsed="false">
      <c r="A97" s="4"/>
      <c r="B97" s="4"/>
      <c r="C97" s="4"/>
      <c r="D97" s="4"/>
      <c r="E97" s="4"/>
      <c r="F97" s="4"/>
      <c r="G97" s="4"/>
      <c r="H97" s="4"/>
      <c r="I97" s="4"/>
      <c r="J97" s="4"/>
      <c r="K97" s="4"/>
      <c r="L97" s="4"/>
    </row>
    <row r="98" customFormat="false" ht="24.75" hidden="false" customHeight="true" outlineLevel="0" collapsed="false">
      <c r="A98" s="4"/>
      <c r="B98" s="4"/>
      <c r="C98" s="4"/>
      <c r="D98" s="4"/>
      <c r="E98" s="4"/>
      <c r="F98" s="4"/>
      <c r="G98" s="4"/>
      <c r="H98" s="4"/>
      <c r="I98" s="4"/>
      <c r="J98" s="4"/>
      <c r="K98" s="4"/>
      <c r="L98" s="4"/>
    </row>
    <row r="99" customFormat="false" ht="24.75" hidden="false" customHeight="true" outlineLevel="0" collapsed="false">
      <c r="A99" s="4"/>
      <c r="B99" s="4"/>
      <c r="C99" s="4"/>
      <c r="D99" s="4"/>
      <c r="E99" s="4"/>
      <c r="F99" s="4"/>
      <c r="G99" s="4"/>
      <c r="H99" s="4"/>
      <c r="I99" s="4"/>
      <c r="J99" s="4"/>
      <c r="K99" s="4"/>
      <c r="L99" s="4"/>
    </row>
    <row r="100" customFormat="false" ht="24.75" hidden="false" customHeight="true" outlineLevel="0" collapsed="false">
      <c r="A100" s="4"/>
      <c r="B100" s="4"/>
      <c r="C100" s="4"/>
      <c r="D100" s="4"/>
      <c r="E100" s="4"/>
      <c r="F100" s="4"/>
      <c r="G100" s="4"/>
      <c r="H100" s="4"/>
      <c r="I100" s="4"/>
      <c r="J100" s="4"/>
      <c r="K100" s="4"/>
      <c r="L100" s="4"/>
    </row>
  </sheetData>
  <mergeCells count="3">
    <mergeCell ref="A1:H2"/>
    <mergeCell ref="A3:H3"/>
    <mergeCell ref="A4:H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9"/>
    <col collapsed="false" customWidth="true" hidden="false" outlineLevel="0" max="2" min="2" style="1" width="58"/>
    <col collapsed="false" customWidth="true" hidden="false" outlineLevel="0" max="3" min="3" style="1" width="34"/>
    <col collapsed="false" customWidth="true" hidden="false" outlineLevel="0" max="4" min="4" style="1" width="70"/>
    <col collapsed="false" customWidth="true" hidden="false" outlineLevel="0" max="5" min="5" style="1" width="34"/>
  </cols>
  <sheetData>
    <row r="1" customFormat="false" ht="15.75" hidden="false" customHeight="true" outlineLevel="0" collapsed="false">
      <c r="A1" s="21" t="s">
        <v>175</v>
      </c>
    </row>
    <row r="2" customFormat="false" ht="31.5" hidden="false" customHeight="true" outlineLevel="0" collapsed="false">
      <c r="A2" s="22" t="s">
        <v>176</v>
      </c>
      <c r="B2" s="22"/>
      <c r="C2" s="22"/>
      <c r="D2" s="22"/>
      <c r="E2" s="22"/>
    </row>
    <row r="4" customFormat="false" ht="15" hidden="false" customHeight="true" outlineLevel="0" collapsed="false">
      <c r="A4" s="23" t="s">
        <v>34</v>
      </c>
      <c r="B4" s="23" t="s">
        <v>177</v>
      </c>
      <c r="C4" s="23" t="s">
        <v>178</v>
      </c>
      <c r="D4" s="23" t="s">
        <v>179</v>
      </c>
      <c r="E4" s="23" t="s">
        <v>180</v>
      </c>
    </row>
    <row r="5" customFormat="false" ht="15" hidden="false" customHeight="true" outlineLevel="0" collapsed="false">
      <c r="A5" s="24" t="n">
        <v>1</v>
      </c>
      <c r="B5" s="24" t="s">
        <v>181</v>
      </c>
      <c r="C5" s="24" t="s">
        <v>182</v>
      </c>
      <c r="D5" s="24"/>
      <c r="E5" s="24"/>
    </row>
    <row r="6" customFormat="false" ht="23.25" hidden="false" customHeight="true" outlineLevel="0" collapsed="false">
      <c r="A6" s="24" t="n">
        <v>2</v>
      </c>
      <c r="B6" s="24" t="s">
        <v>183</v>
      </c>
      <c r="C6" s="24" t="s">
        <v>184</v>
      </c>
      <c r="D6" s="24" t="s">
        <v>185</v>
      </c>
      <c r="E6" s="24" t="s">
        <v>186</v>
      </c>
    </row>
    <row r="7" customFormat="false" ht="15" hidden="false" customHeight="true" outlineLevel="0" collapsed="false">
      <c r="A7" s="24" t="n">
        <v>3</v>
      </c>
      <c r="B7" s="24" t="s">
        <v>187</v>
      </c>
      <c r="C7" s="24" t="s">
        <v>182</v>
      </c>
      <c r="D7" s="24"/>
      <c r="E7" s="24"/>
    </row>
    <row r="8" customFormat="false" ht="23.25" hidden="false" customHeight="true" outlineLevel="0" collapsed="false">
      <c r="A8" s="24" t="n">
        <v>4</v>
      </c>
      <c r="B8" s="24" t="s">
        <v>188</v>
      </c>
      <c r="C8" s="24" t="s">
        <v>182</v>
      </c>
      <c r="D8" s="24"/>
      <c r="E8" s="24"/>
    </row>
    <row r="9" customFormat="false" ht="15" hidden="false" customHeight="true" outlineLevel="0" collapsed="false">
      <c r="A9" s="24" t="n">
        <v>5</v>
      </c>
      <c r="B9" s="24" t="s">
        <v>189</v>
      </c>
      <c r="C9" s="24" t="s">
        <v>182</v>
      </c>
      <c r="D9" s="24"/>
      <c r="E9" s="24"/>
    </row>
    <row r="10" customFormat="false" ht="23.25" hidden="false" customHeight="true" outlineLevel="0" collapsed="false">
      <c r="A10" s="24" t="n">
        <v>6</v>
      </c>
      <c r="B10" s="24" t="s">
        <v>190</v>
      </c>
      <c r="C10" s="24" t="s">
        <v>182</v>
      </c>
      <c r="D10" s="24"/>
      <c r="E10" s="24"/>
    </row>
    <row r="11" customFormat="false" ht="15" hidden="false" customHeight="true" outlineLevel="0" collapsed="false">
      <c r="A11" s="24" t="n">
        <v>7</v>
      </c>
      <c r="B11" s="24" t="s">
        <v>191</v>
      </c>
      <c r="C11" s="24" t="s">
        <v>182</v>
      </c>
      <c r="D11" s="24"/>
      <c r="E11" s="24"/>
    </row>
    <row r="12" customFormat="false" ht="15" hidden="false" customHeight="true" outlineLevel="0" collapsed="false">
      <c r="A12" s="24" t="n">
        <v>8</v>
      </c>
      <c r="B12" s="24" t="s">
        <v>192</v>
      </c>
      <c r="C12" s="24" t="s">
        <v>182</v>
      </c>
      <c r="D12" s="24"/>
      <c r="E12" s="24"/>
    </row>
    <row r="13" customFormat="false" ht="15" hidden="false" customHeight="true" outlineLevel="0" collapsed="false">
      <c r="A13" s="24" t="n">
        <v>9</v>
      </c>
      <c r="B13" s="24" t="s">
        <v>193</v>
      </c>
      <c r="C13" s="24" t="s">
        <v>182</v>
      </c>
      <c r="D13" s="24"/>
      <c r="E13" s="24"/>
    </row>
    <row r="14" customFormat="false" ht="23.25" hidden="false" customHeight="true" outlineLevel="0" collapsed="false">
      <c r="A14" s="24" t="n">
        <v>10</v>
      </c>
      <c r="B14" s="24" t="s">
        <v>194</v>
      </c>
      <c r="C14" s="24" t="s">
        <v>195</v>
      </c>
      <c r="D14" s="24" t="s">
        <v>196</v>
      </c>
      <c r="E14" s="24" t="s">
        <v>197</v>
      </c>
    </row>
    <row r="15" customFormat="false" ht="23.25" hidden="false" customHeight="true" outlineLevel="0" collapsed="false">
      <c r="A15" s="24" t="n">
        <v>11</v>
      </c>
      <c r="B15" s="24" t="s">
        <v>198</v>
      </c>
      <c r="C15" s="24" t="s">
        <v>199</v>
      </c>
      <c r="D15" s="24" t="s">
        <v>200</v>
      </c>
      <c r="E15" s="24" t="s">
        <v>201</v>
      </c>
    </row>
    <row r="16" customFormat="false" ht="15" hidden="false" customHeight="true" outlineLevel="0" collapsed="false">
      <c r="A16" s="24" t="n">
        <v>12</v>
      </c>
      <c r="B16" s="24" t="s">
        <v>202</v>
      </c>
      <c r="C16" s="24" t="s">
        <v>182</v>
      </c>
      <c r="D16" s="24"/>
      <c r="E16" s="24"/>
    </row>
    <row r="17" customFormat="false" ht="15" hidden="false" customHeight="true" outlineLevel="0" collapsed="false">
      <c r="A17" s="24" t="n">
        <v>13</v>
      </c>
      <c r="B17" s="24" t="s">
        <v>203</v>
      </c>
      <c r="C17" s="24" t="s">
        <v>182</v>
      </c>
      <c r="D17" s="24"/>
      <c r="E17" s="24"/>
    </row>
    <row r="18" customFormat="false" ht="23.25" hidden="false" customHeight="true" outlineLevel="0" collapsed="false">
      <c r="A18" s="24" t="n">
        <v>14</v>
      </c>
      <c r="B18" s="24" t="s">
        <v>204</v>
      </c>
      <c r="C18" s="24" t="s">
        <v>205</v>
      </c>
      <c r="D18" s="24" t="s">
        <v>206</v>
      </c>
      <c r="E18" s="24" t="s">
        <v>207</v>
      </c>
    </row>
    <row r="19" customFormat="false" ht="15" hidden="false" customHeight="true" outlineLevel="0" collapsed="false">
      <c r="A19" s="24" t="n">
        <v>15</v>
      </c>
      <c r="B19" s="24" t="s">
        <v>208</v>
      </c>
      <c r="C19" s="24" t="s">
        <v>182</v>
      </c>
      <c r="D19" s="24"/>
      <c r="E19" s="24"/>
    </row>
    <row r="20" customFormat="false" ht="15" hidden="false" customHeight="true" outlineLevel="0" collapsed="false">
      <c r="A20" s="24" t="n">
        <v>16</v>
      </c>
      <c r="B20" s="24" t="s">
        <v>209</v>
      </c>
      <c r="C20" s="24" t="s">
        <v>210</v>
      </c>
      <c r="D20" s="24" t="s">
        <v>211</v>
      </c>
      <c r="E20" s="24" t="s">
        <v>212</v>
      </c>
    </row>
    <row r="21" customFormat="false" ht="15" hidden="false" customHeight="true" outlineLevel="0" collapsed="false">
      <c r="A21" s="24" t="n">
        <v>17</v>
      </c>
      <c r="B21" s="24" t="s">
        <v>213</v>
      </c>
      <c r="C21" s="24" t="s">
        <v>182</v>
      </c>
      <c r="D21" s="24"/>
      <c r="E21" s="24"/>
    </row>
    <row r="22" customFormat="false" ht="15" hidden="false" customHeight="true" outlineLevel="0" collapsed="false">
      <c r="A22" s="24" t="n">
        <v>18</v>
      </c>
      <c r="B22" s="24" t="s">
        <v>214</v>
      </c>
      <c r="C22" s="24" t="s">
        <v>182</v>
      </c>
      <c r="D22" s="24"/>
      <c r="E22" s="24"/>
    </row>
    <row r="23" customFormat="false" ht="15" hidden="false" customHeight="true" outlineLevel="0" collapsed="false">
      <c r="A23" s="24" t="n">
        <v>19</v>
      </c>
      <c r="B23" s="24" t="s">
        <v>215</v>
      </c>
      <c r="C23" s="24" t="s">
        <v>182</v>
      </c>
      <c r="D23" s="24"/>
      <c r="E23" s="24"/>
    </row>
    <row r="24" customFormat="false" ht="15" hidden="false" customHeight="true" outlineLevel="0" collapsed="false">
      <c r="A24" s="24" t="n">
        <v>20</v>
      </c>
      <c r="B24" s="24" t="s">
        <v>216</v>
      </c>
      <c r="C24" s="24" t="s">
        <v>182</v>
      </c>
      <c r="D24" s="24"/>
      <c r="E24" s="24"/>
    </row>
    <row r="25" customFormat="false" ht="15" hidden="false" customHeight="true" outlineLevel="0" collapsed="false">
      <c r="A25" s="24" t="n">
        <v>21</v>
      </c>
      <c r="B25" s="24" t="s">
        <v>217</v>
      </c>
      <c r="C25" s="24" t="s">
        <v>218</v>
      </c>
      <c r="D25" s="24" t="s">
        <v>219</v>
      </c>
      <c r="E25" s="24" t="s">
        <v>220</v>
      </c>
    </row>
    <row r="26" customFormat="false" ht="15" hidden="false" customHeight="true" outlineLevel="0" collapsed="false">
      <c r="A26" s="24" t="n">
        <v>22</v>
      </c>
      <c r="B26" s="24" t="s">
        <v>221</v>
      </c>
      <c r="C26" s="24" t="s">
        <v>182</v>
      </c>
      <c r="D26" s="24"/>
      <c r="E26" s="24"/>
    </row>
    <row r="27" customFormat="false" ht="15" hidden="false" customHeight="true" outlineLevel="0" collapsed="false">
      <c r="A27" s="24" t="n">
        <v>23</v>
      </c>
      <c r="B27" s="24" t="s">
        <v>222</v>
      </c>
      <c r="C27" s="24" t="s">
        <v>182</v>
      </c>
      <c r="D27" s="24"/>
      <c r="E27" s="24"/>
    </row>
    <row r="28" customFormat="false" ht="23.25" hidden="false" customHeight="true" outlineLevel="0" collapsed="false">
      <c r="A28" s="24" t="n">
        <v>24</v>
      </c>
      <c r="B28" s="24" t="s">
        <v>223</v>
      </c>
      <c r="C28" s="24" t="s">
        <v>182</v>
      </c>
      <c r="D28" s="24"/>
      <c r="E28" s="24"/>
    </row>
    <row r="29" customFormat="false" ht="15" hidden="false" customHeight="true" outlineLevel="0" collapsed="false">
      <c r="A29" s="24" t="n">
        <v>25</v>
      </c>
      <c r="B29" s="24" t="s">
        <v>224</v>
      </c>
      <c r="C29" s="24" t="s">
        <v>225</v>
      </c>
      <c r="D29" s="24" t="s">
        <v>226</v>
      </c>
      <c r="E29" s="24" t="s">
        <v>227</v>
      </c>
    </row>
    <row r="30" customFormat="false" ht="15" hidden="false" customHeight="true" outlineLevel="0" collapsed="false">
      <c r="A30" s="24" t="n">
        <v>26</v>
      </c>
      <c r="B30" s="24" t="s">
        <v>228</v>
      </c>
      <c r="C30" s="24" t="s">
        <v>182</v>
      </c>
      <c r="D30" s="24"/>
      <c r="E30" s="24"/>
    </row>
    <row r="31" customFormat="false" ht="34.5" hidden="false" customHeight="true" outlineLevel="0" collapsed="false">
      <c r="A31" s="24" t="n">
        <v>27</v>
      </c>
      <c r="B31" s="24" t="s">
        <v>229</v>
      </c>
      <c r="C31" s="24" t="s">
        <v>230</v>
      </c>
      <c r="D31" s="24" t="s">
        <v>231</v>
      </c>
      <c r="E31" s="24" t="s">
        <v>232</v>
      </c>
    </row>
    <row r="32" customFormat="false" ht="34.5" hidden="false" customHeight="true" outlineLevel="0" collapsed="false">
      <c r="A32" s="24" t="n">
        <v>28</v>
      </c>
      <c r="B32" s="24" t="s">
        <v>233</v>
      </c>
      <c r="C32" s="24" t="s">
        <v>230</v>
      </c>
      <c r="D32" s="24" t="s">
        <v>231</v>
      </c>
      <c r="E32" s="24" t="s">
        <v>232</v>
      </c>
    </row>
    <row r="33" customFormat="false" ht="23.25" hidden="false" customHeight="true" outlineLevel="0" collapsed="false">
      <c r="A33" s="24" t="n">
        <v>29</v>
      </c>
      <c r="B33" s="24" t="s">
        <v>234</v>
      </c>
      <c r="C33" s="24" t="s">
        <v>235</v>
      </c>
      <c r="D33" s="24"/>
      <c r="E33" s="24"/>
    </row>
    <row r="34" customFormat="false" ht="15" hidden="false" customHeight="true" outlineLevel="0" collapsed="false">
      <c r="A34" s="24"/>
      <c r="B34" s="24"/>
      <c r="C34" s="24"/>
      <c r="D34" s="24"/>
      <c r="E34" s="24"/>
    </row>
    <row r="35" customFormat="false" ht="15" hidden="false" customHeight="true" outlineLevel="0" collapsed="false">
      <c r="A35" s="24"/>
      <c r="B35" s="24"/>
      <c r="C35" s="24"/>
      <c r="D35" s="24"/>
      <c r="E35" s="24"/>
    </row>
    <row r="37" customFormat="false" ht="15" hidden="false" customHeight="true" outlineLevel="0" collapsed="false">
      <c r="A37" s="25" t="s">
        <v>236</v>
      </c>
    </row>
    <row r="38" customFormat="false" ht="15" hidden="false" customHeight="true" outlineLevel="0" collapsed="false">
      <c r="A38" s="1" t="s">
        <v>38</v>
      </c>
      <c r="B38" s="1" t="s">
        <v>237</v>
      </c>
      <c r="C38" s="1" t="s">
        <v>238</v>
      </c>
    </row>
    <row r="39" customFormat="false" ht="15" hidden="false" customHeight="true" outlineLevel="0" collapsed="false">
      <c r="A39" s="1" t="s">
        <v>43</v>
      </c>
      <c r="B39" s="1" t="s">
        <v>239</v>
      </c>
      <c r="C39" s="1" t="s">
        <v>226</v>
      </c>
    </row>
    <row r="40" customFormat="false" ht="15" hidden="false" customHeight="true" outlineLevel="0" collapsed="false">
      <c r="A40" s="1" t="s">
        <v>46</v>
      </c>
      <c r="B40" s="1" t="s">
        <v>237</v>
      </c>
      <c r="C40" s="1" t="s">
        <v>240</v>
      </c>
    </row>
    <row r="41" customFormat="false" ht="15" hidden="false" customHeight="true" outlineLevel="0" collapsed="false">
      <c r="A41" s="1" t="s">
        <v>48</v>
      </c>
      <c r="B41" s="1" t="s">
        <v>241</v>
      </c>
      <c r="C41" s="1" t="s">
        <v>231</v>
      </c>
    </row>
    <row r="42" customFormat="false" ht="15" hidden="false" customHeight="true" outlineLevel="0" collapsed="false">
      <c r="A42" s="1" t="s">
        <v>51</v>
      </c>
      <c r="B42" s="1" t="s">
        <v>242</v>
      </c>
      <c r="C42" s="1" t="s">
        <v>185</v>
      </c>
    </row>
    <row r="43" customFormat="false" ht="15" hidden="false" customHeight="true" outlineLevel="0" collapsed="false">
      <c r="A43" s="1" t="s">
        <v>54</v>
      </c>
      <c r="B43" s="1" t="s">
        <v>243</v>
      </c>
      <c r="C43" s="1" t="s">
        <v>219</v>
      </c>
    </row>
    <row r="44" customFormat="false" ht="15" hidden="false" customHeight="true" outlineLevel="0" collapsed="false">
      <c r="A44" s="1" t="s">
        <v>57</v>
      </c>
      <c r="B44" s="1" t="s">
        <v>244</v>
      </c>
      <c r="C44" s="1" t="s">
        <v>200</v>
      </c>
    </row>
    <row r="45" customFormat="false" ht="15" hidden="false" customHeight="true" outlineLevel="0" collapsed="false">
      <c r="A45" s="1" t="s">
        <v>60</v>
      </c>
      <c r="B45" s="1" t="s">
        <v>245</v>
      </c>
      <c r="C45" s="1" t="s">
        <v>196</v>
      </c>
    </row>
    <row r="46" customFormat="false" ht="15" hidden="false" customHeight="true" outlineLevel="0" collapsed="false">
      <c r="A46" s="1" t="s">
        <v>63</v>
      </c>
      <c r="B46" s="1" t="s">
        <v>246</v>
      </c>
      <c r="C46" s="1" t="s">
        <v>206</v>
      </c>
    </row>
  </sheetData>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38"/>
    <col collapsed="false" customWidth="true" hidden="false" outlineLevel="0" max="3" min="3" style="1" width="40"/>
    <col collapsed="false" customWidth="true" hidden="false" outlineLevel="0" max="4" min="4" style="1" width="35"/>
    <col collapsed="false" customWidth="true" hidden="false" outlineLevel="0" max="5" min="5" style="1" width="13"/>
    <col collapsed="false" customWidth="true" hidden="false" outlineLevel="0" max="6" min="6" style="1" width="22"/>
    <col collapsed="false" customWidth="true" hidden="false" outlineLevel="0" max="12" min="7" style="1" width="12"/>
  </cols>
  <sheetData>
    <row r="1" customFormat="false" ht="25.5" hidden="false" customHeight="true" outlineLevel="0" collapsed="false">
      <c r="A1" s="17" t="s">
        <v>247</v>
      </c>
      <c r="B1" s="17"/>
      <c r="C1" s="17"/>
      <c r="D1" s="17"/>
      <c r="E1" s="17"/>
      <c r="F1" s="17"/>
      <c r="G1" s="4"/>
      <c r="H1" s="4"/>
      <c r="I1" s="4"/>
      <c r="J1" s="4"/>
      <c r="K1" s="4"/>
      <c r="L1" s="4"/>
    </row>
    <row r="2" customFormat="false" ht="25.5" hidden="false" customHeight="true" outlineLevel="0" collapsed="false">
      <c r="A2" s="17"/>
      <c r="B2" s="17"/>
      <c r="C2" s="17"/>
      <c r="D2" s="17"/>
      <c r="E2" s="17"/>
      <c r="F2" s="17"/>
      <c r="G2" s="4"/>
      <c r="H2" s="4"/>
      <c r="I2" s="4"/>
      <c r="J2" s="4"/>
      <c r="K2" s="4"/>
      <c r="L2" s="4"/>
    </row>
    <row r="3" customFormat="false" ht="24.75" hidden="false" customHeight="true" outlineLevel="0" collapsed="false">
      <c r="A3" s="18" t="str">
        <f aca="false">IFERROR(HYPERLINK("#'00_Accueil'!A1","RETOUR À L’ACCUEIL"),"RETOUR À L’ACCUEIL")</f>
        <v>RETOUR À L’ACCUEIL</v>
      </c>
      <c r="B3" s="18"/>
      <c r="C3" s="18"/>
      <c r="D3" s="18"/>
      <c r="E3" s="18"/>
      <c r="F3" s="18"/>
      <c r="G3" s="4"/>
      <c r="H3" s="4"/>
      <c r="I3" s="4"/>
      <c r="J3" s="4"/>
      <c r="K3" s="4"/>
      <c r="L3" s="4"/>
    </row>
    <row r="4" customFormat="false" ht="24.75" hidden="false" customHeight="true" outlineLevel="0" collapsed="false">
      <c r="A4" s="4"/>
      <c r="B4" s="4"/>
      <c r="C4" s="4"/>
      <c r="D4" s="4"/>
      <c r="E4" s="4"/>
      <c r="F4" s="4"/>
      <c r="G4" s="4"/>
      <c r="H4" s="4"/>
      <c r="I4" s="4"/>
      <c r="J4" s="4"/>
      <c r="K4" s="4"/>
      <c r="L4" s="4"/>
    </row>
    <row r="5" customFormat="false" ht="24.75" hidden="false" customHeight="true" outlineLevel="0" collapsed="false">
      <c r="A5" s="26" t="s">
        <v>248</v>
      </c>
      <c r="B5" s="26"/>
      <c r="C5" s="26"/>
      <c r="D5" s="26"/>
      <c r="E5" s="26"/>
      <c r="F5" s="26"/>
      <c r="G5" s="4"/>
      <c r="H5" s="4"/>
      <c r="I5" s="4"/>
      <c r="J5" s="4"/>
      <c r="K5" s="4"/>
      <c r="L5" s="4"/>
    </row>
    <row r="6" customFormat="false" ht="24.75" hidden="false" customHeight="true" outlineLevel="0" collapsed="false">
      <c r="A6" s="26"/>
      <c r="B6" s="26"/>
      <c r="C6" s="26"/>
      <c r="D6" s="26"/>
      <c r="E6" s="26"/>
      <c r="F6" s="26"/>
      <c r="G6" s="4"/>
      <c r="H6" s="4"/>
      <c r="I6" s="4"/>
      <c r="J6" s="4"/>
      <c r="K6" s="4"/>
      <c r="L6" s="4"/>
    </row>
    <row r="7" customFormat="false" ht="24.75" hidden="false" customHeight="true" outlineLevel="0" collapsed="false">
      <c r="A7" s="26"/>
      <c r="B7" s="26"/>
      <c r="C7" s="26"/>
      <c r="D7" s="26"/>
      <c r="E7" s="26"/>
      <c r="F7" s="26"/>
      <c r="G7" s="4"/>
      <c r="H7" s="4"/>
      <c r="I7" s="4"/>
      <c r="J7" s="4"/>
      <c r="K7" s="4"/>
      <c r="L7" s="4"/>
    </row>
    <row r="8" customFormat="false" ht="24.75" hidden="false" customHeight="true" outlineLevel="0" collapsed="false">
      <c r="A8" s="4"/>
      <c r="B8" s="4"/>
      <c r="C8" s="4"/>
      <c r="D8" s="4"/>
      <c r="E8" s="4"/>
      <c r="F8" s="4"/>
      <c r="G8" s="4"/>
      <c r="H8" s="4"/>
      <c r="I8" s="4"/>
      <c r="J8" s="4"/>
      <c r="K8" s="4"/>
      <c r="L8" s="4"/>
    </row>
    <row r="9" customFormat="false" ht="36.75" hidden="false" customHeight="true" outlineLevel="0" collapsed="false">
      <c r="A9" s="19" t="s">
        <v>249</v>
      </c>
      <c r="B9" s="19" t="s">
        <v>250</v>
      </c>
      <c r="C9" s="19" t="s">
        <v>251</v>
      </c>
      <c r="D9" s="19" t="s">
        <v>252</v>
      </c>
      <c r="E9" s="19" t="s">
        <v>253</v>
      </c>
      <c r="F9" s="19" t="s">
        <v>254</v>
      </c>
      <c r="G9" s="4"/>
      <c r="H9" s="4"/>
      <c r="I9" s="4"/>
      <c r="J9" s="4"/>
      <c r="K9" s="4"/>
      <c r="L9" s="4"/>
    </row>
    <row r="10" customFormat="false" ht="69.75" hidden="false" customHeight="true" outlineLevel="0" collapsed="false">
      <c r="A10" s="4" t="s">
        <v>255</v>
      </c>
      <c r="B10" s="4" t="s">
        <v>256</v>
      </c>
      <c r="C10" s="4" t="s">
        <v>257</v>
      </c>
      <c r="D10" s="4" t="s">
        <v>258</v>
      </c>
      <c r="E10" s="27" t="s">
        <v>259</v>
      </c>
      <c r="F10" s="4" t="s">
        <v>260</v>
      </c>
      <c r="G10" s="4"/>
      <c r="H10" s="4"/>
      <c r="I10" s="4"/>
      <c r="J10" s="4"/>
      <c r="K10" s="4"/>
      <c r="L10" s="4"/>
    </row>
    <row r="11" customFormat="false" ht="54.75" hidden="false" customHeight="true" outlineLevel="0" collapsed="false">
      <c r="A11" s="4" t="s">
        <v>261</v>
      </c>
      <c r="B11" s="4" t="s">
        <v>262</v>
      </c>
      <c r="C11" s="4" t="s">
        <v>263</v>
      </c>
      <c r="D11" s="4" t="s">
        <v>264</v>
      </c>
      <c r="E11" s="27" t="s">
        <v>259</v>
      </c>
      <c r="F11" s="4" t="s">
        <v>260</v>
      </c>
      <c r="G11" s="4"/>
      <c r="H11" s="4"/>
      <c r="I11" s="4"/>
      <c r="J11" s="4"/>
      <c r="K11" s="4"/>
      <c r="L11" s="4"/>
    </row>
    <row r="12" customFormat="false" ht="45" hidden="false" customHeight="true" outlineLevel="0" collapsed="false">
      <c r="A12" s="4" t="s">
        <v>265</v>
      </c>
      <c r="B12" s="4" t="s">
        <v>266</v>
      </c>
      <c r="C12" s="4" t="s">
        <v>267</v>
      </c>
      <c r="D12" s="4" t="s">
        <v>268</v>
      </c>
      <c r="E12" s="27" t="s">
        <v>259</v>
      </c>
      <c r="F12" s="4" t="s">
        <v>260</v>
      </c>
      <c r="G12" s="4"/>
      <c r="H12" s="4"/>
      <c r="I12" s="4"/>
      <c r="J12" s="4"/>
      <c r="K12" s="4"/>
      <c r="L12" s="4"/>
    </row>
    <row r="13" customFormat="false" ht="45" hidden="false" customHeight="true" outlineLevel="0" collapsed="false">
      <c r="A13" s="4" t="s">
        <v>269</v>
      </c>
      <c r="B13" s="4" t="s">
        <v>270</v>
      </c>
      <c r="C13" s="4" t="s">
        <v>271</v>
      </c>
      <c r="D13" s="4" t="s">
        <v>272</v>
      </c>
      <c r="E13" s="27" t="s">
        <v>259</v>
      </c>
      <c r="F13" s="4" t="s">
        <v>260</v>
      </c>
      <c r="G13" s="4"/>
      <c r="H13" s="4"/>
      <c r="I13" s="4"/>
      <c r="J13" s="4"/>
      <c r="K13" s="4"/>
      <c r="L13" s="4"/>
    </row>
    <row r="14" customFormat="false" ht="45" hidden="false" customHeight="true" outlineLevel="0" collapsed="false">
      <c r="A14" s="4" t="s">
        <v>273</v>
      </c>
      <c r="B14" s="4" t="s">
        <v>274</v>
      </c>
      <c r="C14" s="4" t="s">
        <v>275</v>
      </c>
      <c r="D14" s="4" t="s">
        <v>276</v>
      </c>
      <c r="E14" s="27" t="s">
        <v>259</v>
      </c>
      <c r="F14" s="4" t="s">
        <v>260</v>
      </c>
      <c r="G14" s="4"/>
      <c r="H14" s="4"/>
      <c r="I14" s="4"/>
      <c r="J14" s="4"/>
      <c r="K14" s="4"/>
      <c r="L14" s="4"/>
    </row>
    <row r="15" customFormat="false" ht="45" hidden="false" customHeight="true" outlineLevel="0" collapsed="false">
      <c r="A15" s="4" t="s">
        <v>277</v>
      </c>
      <c r="B15" s="4" t="s">
        <v>278</v>
      </c>
      <c r="C15" s="4" t="s">
        <v>279</v>
      </c>
      <c r="D15" s="4" t="s">
        <v>280</v>
      </c>
      <c r="E15" s="27" t="s">
        <v>259</v>
      </c>
      <c r="F15" s="4" t="s">
        <v>260</v>
      </c>
      <c r="G15" s="4"/>
      <c r="H15" s="4"/>
      <c r="I15" s="4"/>
      <c r="J15" s="4"/>
      <c r="K15" s="4"/>
      <c r="L15" s="4"/>
    </row>
    <row r="16" customFormat="false" ht="45" hidden="false" customHeight="true" outlineLevel="0" collapsed="false">
      <c r="A16" s="4" t="s">
        <v>281</v>
      </c>
      <c r="B16" s="4" t="s">
        <v>282</v>
      </c>
      <c r="C16" s="4" t="s">
        <v>283</v>
      </c>
      <c r="D16" s="4" t="s">
        <v>284</v>
      </c>
      <c r="E16" s="27" t="s">
        <v>259</v>
      </c>
      <c r="F16" s="4" t="s">
        <v>260</v>
      </c>
      <c r="G16" s="4"/>
      <c r="H16" s="4"/>
      <c r="I16" s="4"/>
      <c r="J16" s="4"/>
      <c r="K16" s="4"/>
      <c r="L16" s="4"/>
    </row>
    <row r="17" customFormat="false" ht="45" hidden="false" customHeight="true" outlineLevel="0" collapsed="false">
      <c r="A17" s="4" t="s">
        <v>285</v>
      </c>
      <c r="B17" s="4" t="s">
        <v>286</v>
      </c>
      <c r="C17" s="4" t="s">
        <v>287</v>
      </c>
      <c r="D17" s="4" t="s">
        <v>288</v>
      </c>
      <c r="E17" s="27" t="s">
        <v>259</v>
      </c>
      <c r="F17" s="4" t="s">
        <v>260</v>
      </c>
      <c r="G17" s="4"/>
      <c r="H17" s="4"/>
      <c r="I17" s="4"/>
      <c r="J17" s="4"/>
      <c r="K17" s="4"/>
      <c r="L17" s="4"/>
    </row>
    <row r="18" customFormat="false" ht="45" hidden="false" customHeight="true" outlineLevel="0" collapsed="false">
      <c r="A18" s="4" t="s">
        <v>289</v>
      </c>
      <c r="B18" s="4" t="s">
        <v>290</v>
      </c>
      <c r="C18" s="4" t="s">
        <v>291</v>
      </c>
      <c r="D18" s="4" t="s">
        <v>292</v>
      </c>
      <c r="E18" s="27" t="s">
        <v>259</v>
      </c>
      <c r="F18" s="4" t="s">
        <v>260</v>
      </c>
      <c r="G18" s="4"/>
      <c r="H18" s="4"/>
      <c r="I18" s="4"/>
      <c r="J18" s="4"/>
      <c r="K18" s="4"/>
      <c r="L18" s="4"/>
    </row>
    <row r="19" customFormat="false" ht="45" hidden="false" customHeight="true" outlineLevel="0" collapsed="false">
      <c r="A19" s="4" t="s">
        <v>293</v>
      </c>
      <c r="B19" s="4" t="s">
        <v>294</v>
      </c>
      <c r="C19" s="4" t="s">
        <v>295</v>
      </c>
      <c r="D19" s="4" t="s">
        <v>296</v>
      </c>
      <c r="E19" s="27" t="s">
        <v>259</v>
      </c>
      <c r="F19" s="4" t="s">
        <v>260</v>
      </c>
      <c r="G19" s="4"/>
      <c r="H19" s="4"/>
      <c r="I19" s="4"/>
      <c r="J19" s="4"/>
      <c r="K19" s="4"/>
      <c r="L19" s="4"/>
    </row>
    <row r="20" customFormat="false" ht="45" hidden="false" customHeight="true" outlineLevel="0" collapsed="false">
      <c r="A20" s="4" t="s">
        <v>297</v>
      </c>
      <c r="B20" s="4" t="s">
        <v>298</v>
      </c>
      <c r="C20" s="4" t="s">
        <v>299</v>
      </c>
      <c r="D20" s="4" t="s">
        <v>300</v>
      </c>
      <c r="E20" s="27" t="s">
        <v>259</v>
      </c>
      <c r="F20" s="4" t="s">
        <v>260</v>
      </c>
      <c r="G20" s="4"/>
      <c r="H20" s="4"/>
      <c r="I20" s="4"/>
      <c r="J20" s="4"/>
      <c r="K20" s="4"/>
      <c r="L20" s="4"/>
    </row>
    <row r="21" customFormat="false" ht="45" hidden="false" customHeight="true" outlineLevel="0" collapsed="false">
      <c r="A21" s="4" t="s">
        <v>301</v>
      </c>
      <c r="B21" s="4" t="s">
        <v>302</v>
      </c>
      <c r="C21" s="4" t="s">
        <v>299</v>
      </c>
      <c r="D21" s="4" t="s">
        <v>300</v>
      </c>
      <c r="E21" s="27" t="s">
        <v>259</v>
      </c>
      <c r="F21" s="4" t="s">
        <v>260</v>
      </c>
      <c r="G21" s="4"/>
      <c r="H21" s="4"/>
      <c r="I21" s="4"/>
      <c r="J21" s="4"/>
      <c r="K21" s="4"/>
      <c r="L21" s="4"/>
    </row>
    <row r="22" customFormat="false" ht="45" hidden="false" customHeight="true" outlineLevel="0" collapsed="false">
      <c r="A22" s="4" t="s">
        <v>303</v>
      </c>
      <c r="B22" s="4" t="s">
        <v>304</v>
      </c>
      <c r="C22" s="4" t="s">
        <v>305</v>
      </c>
      <c r="D22" s="4" t="s">
        <v>306</v>
      </c>
      <c r="E22" s="27" t="s">
        <v>259</v>
      </c>
      <c r="F22" s="4" t="s">
        <v>260</v>
      </c>
      <c r="G22" s="4"/>
      <c r="H22" s="4"/>
      <c r="I22" s="4"/>
      <c r="J22" s="4"/>
      <c r="K22" s="4"/>
      <c r="L22" s="4"/>
    </row>
    <row r="23" customFormat="false" ht="45" hidden="false" customHeight="true" outlineLevel="0" collapsed="false">
      <c r="A23" s="4" t="s">
        <v>307</v>
      </c>
      <c r="B23" s="4" t="s">
        <v>308</v>
      </c>
      <c r="C23" s="4" t="s">
        <v>309</v>
      </c>
      <c r="D23" s="4" t="s">
        <v>310</v>
      </c>
      <c r="E23" s="27" t="s">
        <v>259</v>
      </c>
      <c r="F23" s="4" t="s">
        <v>260</v>
      </c>
      <c r="G23" s="4"/>
      <c r="H23" s="4"/>
      <c r="I23" s="4"/>
      <c r="J23" s="4"/>
      <c r="K23" s="4"/>
      <c r="L23" s="4"/>
    </row>
    <row r="24" customFormat="false" ht="54.75" hidden="false" customHeight="true" outlineLevel="0" collapsed="false">
      <c r="A24" s="4" t="s">
        <v>311</v>
      </c>
      <c r="B24" s="4" t="s">
        <v>312</v>
      </c>
      <c r="C24" s="4" t="s">
        <v>313</v>
      </c>
      <c r="D24" s="4" t="s">
        <v>314</v>
      </c>
      <c r="E24" s="27" t="s">
        <v>259</v>
      </c>
      <c r="F24" s="4" t="s">
        <v>260</v>
      </c>
      <c r="G24" s="4"/>
      <c r="H24" s="4"/>
      <c r="I24" s="4"/>
      <c r="J24" s="4"/>
      <c r="K24" s="4"/>
      <c r="L24" s="4"/>
    </row>
    <row r="25" customFormat="false" ht="45" hidden="false" customHeight="true" outlineLevel="0" collapsed="false">
      <c r="A25" s="4" t="s">
        <v>315</v>
      </c>
      <c r="B25" s="4" t="s">
        <v>316</v>
      </c>
      <c r="C25" s="4" t="s">
        <v>317</v>
      </c>
      <c r="D25" s="4" t="s">
        <v>318</v>
      </c>
      <c r="E25" s="27" t="s">
        <v>259</v>
      </c>
      <c r="F25" s="4" t="s">
        <v>260</v>
      </c>
      <c r="G25" s="4"/>
      <c r="H25" s="4"/>
      <c r="I25" s="4"/>
      <c r="J25" s="4"/>
      <c r="K25" s="4"/>
      <c r="L25" s="4"/>
    </row>
    <row r="26" customFormat="false" ht="54.75" hidden="false" customHeight="true" outlineLevel="0" collapsed="false">
      <c r="A26" s="4" t="s">
        <v>319</v>
      </c>
      <c r="B26" s="4" t="s">
        <v>320</v>
      </c>
      <c r="C26" s="4" t="s">
        <v>321</v>
      </c>
      <c r="D26" s="4" t="s">
        <v>322</v>
      </c>
      <c r="E26" s="27" t="s">
        <v>259</v>
      </c>
      <c r="F26" s="4" t="s">
        <v>260</v>
      </c>
      <c r="G26" s="4"/>
      <c r="H26" s="4"/>
      <c r="I26" s="4"/>
      <c r="J26" s="4"/>
      <c r="K26" s="4"/>
      <c r="L26" s="4"/>
    </row>
    <row r="27" customFormat="false" ht="45" hidden="false" customHeight="true" outlineLevel="0" collapsed="false">
      <c r="A27" s="4" t="s">
        <v>323</v>
      </c>
      <c r="B27" s="4" t="s">
        <v>324</v>
      </c>
      <c r="C27" s="4" t="s">
        <v>325</v>
      </c>
      <c r="D27" s="4" t="s">
        <v>326</v>
      </c>
      <c r="E27" s="27" t="s">
        <v>259</v>
      </c>
      <c r="F27" s="4" t="s">
        <v>260</v>
      </c>
      <c r="G27" s="4"/>
      <c r="H27" s="4"/>
      <c r="I27" s="4"/>
      <c r="J27" s="4"/>
      <c r="K27" s="4"/>
      <c r="L27" s="4"/>
    </row>
    <row r="28" customFormat="false" ht="45" hidden="false" customHeight="true" outlineLevel="0" collapsed="false">
      <c r="A28" s="4" t="s">
        <v>327</v>
      </c>
      <c r="B28" s="4" t="s">
        <v>328</v>
      </c>
      <c r="C28" s="4" t="s">
        <v>329</v>
      </c>
      <c r="D28" s="4" t="s">
        <v>330</v>
      </c>
      <c r="E28" s="27" t="s">
        <v>259</v>
      </c>
      <c r="F28" s="4" t="s">
        <v>260</v>
      </c>
      <c r="G28" s="4"/>
      <c r="H28" s="4"/>
      <c r="I28" s="4"/>
      <c r="J28" s="4"/>
      <c r="K28" s="4"/>
      <c r="L28" s="4"/>
    </row>
    <row r="29" customFormat="false" ht="45" hidden="false" customHeight="true" outlineLevel="0" collapsed="false">
      <c r="A29" s="4" t="s">
        <v>331</v>
      </c>
      <c r="B29" s="4" t="s">
        <v>332</v>
      </c>
      <c r="C29" s="4" t="s">
        <v>333</v>
      </c>
      <c r="D29" s="4" t="s">
        <v>334</v>
      </c>
      <c r="E29" s="27" t="s">
        <v>259</v>
      </c>
      <c r="F29" s="4" t="s">
        <v>260</v>
      </c>
      <c r="G29" s="4"/>
      <c r="H29" s="4"/>
      <c r="I29" s="4"/>
      <c r="J29" s="4"/>
      <c r="K29" s="4"/>
      <c r="L29" s="4"/>
    </row>
    <row r="30" customFormat="false" ht="54.75" hidden="false" customHeight="true" outlineLevel="0" collapsed="false">
      <c r="A30" s="4" t="s">
        <v>335</v>
      </c>
      <c r="B30" s="4" t="s">
        <v>336</v>
      </c>
      <c r="C30" s="4" t="s">
        <v>337</v>
      </c>
      <c r="D30" s="4" t="s">
        <v>338</v>
      </c>
      <c r="E30" s="27" t="s">
        <v>259</v>
      </c>
      <c r="F30" s="4" t="s">
        <v>260</v>
      </c>
      <c r="G30" s="4"/>
      <c r="H30" s="4"/>
      <c r="I30" s="4"/>
      <c r="J30" s="4"/>
      <c r="K30" s="4"/>
      <c r="L30" s="4"/>
    </row>
    <row r="31" customFormat="false" ht="45" hidden="false" customHeight="true" outlineLevel="0" collapsed="false">
      <c r="A31" s="4" t="s">
        <v>339</v>
      </c>
      <c r="B31" s="4" t="s">
        <v>340</v>
      </c>
      <c r="C31" s="4" t="s">
        <v>341</v>
      </c>
      <c r="D31" s="4" t="s">
        <v>322</v>
      </c>
      <c r="E31" s="27" t="s">
        <v>259</v>
      </c>
      <c r="F31" s="4" t="s">
        <v>260</v>
      </c>
      <c r="G31" s="4"/>
      <c r="H31" s="4"/>
      <c r="I31" s="4"/>
      <c r="J31" s="4"/>
      <c r="K31" s="4"/>
      <c r="L31" s="4"/>
    </row>
    <row r="32" customFormat="false" ht="45" hidden="false" customHeight="true" outlineLevel="0" collapsed="false">
      <c r="A32" s="4" t="s">
        <v>342</v>
      </c>
      <c r="B32" s="4" t="s">
        <v>343</v>
      </c>
      <c r="C32" s="4" t="s">
        <v>344</v>
      </c>
      <c r="D32" s="4" t="s">
        <v>345</v>
      </c>
      <c r="E32" s="27" t="s">
        <v>259</v>
      </c>
      <c r="F32" s="4" t="s">
        <v>260</v>
      </c>
      <c r="G32" s="4"/>
      <c r="H32" s="4"/>
      <c r="I32" s="4"/>
      <c r="J32" s="4"/>
      <c r="K32" s="4"/>
      <c r="L32" s="4"/>
    </row>
    <row r="33" customFormat="false" ht="45" hidden="false" customHeight="true" outlineLevel="0" collapsed="false">
      <c r="A33" s="4" t="s">
        <v>346</v>
      </c>
      <c r="B33" s="4" t="s">
        <v>347</v>
      </c>
      <c r="C33" s="4" t="s">
        <v>348</v>
      </c>
      <c r="D33" s="4" t="s">
        <v>349</v>
      </c>
      <c r="E33" s="27" t="s">
        <v>259</v>
      </c>
      <c r="F33" s="4" t="s">
        <v>260</v>
      </c>
      <c r="G33" s="4"/>
      <c r="H33" s="4"/>
      <c r="I33" s="4"/>
      <c r="J33" s="4"/>
      <c r="K33" s="4"/>
      <c r="L33" s="4"/>
    </row>
    <row r="34" customFormat="false" ht="69.75" hidden="false" customHeight="true" outlineLevel="0" collapsed="false">
      <c r="A34" s="4" t="s">
        <v>350</v>
      </c>
      <c r="B34" s="4" t="s">
        <v>351</v>
      </c>
      <c r="C34" s="4" t="s">
        <v>352</v>
      </c>
      <c r="D34" s="4" t="s">
        <v>353</v>
      </c>
      <c r="E34" s="27" t="s">
        <v>259</v>
      </c>
      <c r="F34" s="4" t="s">
        <v>260</v>
      </c>
      <c r="G34" s="4"/>
      <c r="H34" s="4"/>
      <c r="I34" s="4"/>
      <c r="J34" s="4"/>
      <c r="K34" s="4"/>
      <c r="L34" s="4"/>
    </row>
    <row r="35" customFormat="false" ht="45" hidden="false" customHeight="true" outlineLevel="0" collapsed="false">
      <c r="A35" s="4" t="s">
        <v>354</v>
      </c>
      <c r="B35" s="4" t="s">
        <v>355</v>
      </c>
      <c r="C35" s="4" t="s">
        <v>356</v>
      </c>
      <c r="D35" s="4" t="s">
        <v>357</v>
      </c>
      <c r="E35" s="27" t="s">
        <v>259</v>
      </c>
      <c r="F35" s="4" t="s">
        <v>260</v>
      </c>
      <c r="G35" s="4"/>
      <c r="H35" s="4"/>
      <c r="I35" s="4"/>
      <c r="J35" s="4"/>
      <c r="K35" s="4"/>
      <c r="L35" s="4"/>
    </row>
    <row r="36" customFormat="false" ht="45" hidden="false" customHeight="true" outlineLevel="0" collapsed="false">
      <c r="A36" s="4" t="s">
        <v>358</v>
      </c>
      <c r="B36" s="4" t="s">
        <v>359</v>
      </c>
      <c r="C36" s="4" t="s">
        <v>360</v>
      </c>
      <c r="D36" s="4" t="s">
        <v>357</v>
      </c>
      <c r="E36" s="27" t="s">
        <v>259</v>
      </c>
      <c r="F36" s="4" t="s">
        <v>260</v>
      </c>
      <c r="G36" s="4"/>
      <c r="H36" s="4"/>
      <c r="I36" s="4"/>
      <c r="J36" s="4"/>
      <c r="K36" s="4"/>
      <c r="L36" s="4"/>
    </row>
    <row r="37" customFormat="false" ht="45" hidden="false" customHeight="true" outlineLevel="0" collapsed="false">
      <c r="A37" s="4" t="s">
        <v>361</v>
      </c>
      <c r="B37" s="4" t="s">
        <v>362</v>
      </c>
      <c r="C37" s="4" t="s">
        <v>363</v>
      </c>
      <c r="D37" s="4" t="s">
        <v>364</v>
      </c>
      <c r="E37" s="27" t="s">
        <v>259</v>
      </c>
      <c r="F37" s="4" t="s">
        <v>260</v>
      </c>
      <c r="G37" s="4"/>
      <c r="H37" s="4"/>
      <c r="I37" s="4"/>
      <c r="J37" s="4"/>
      <c r="K37" s="4"/>
      <c r="L37" s="4"/>
    </row>
    <row r="38" customFormat="false" ht="24.75" hidden="false" customHeight="true" outlineLevel="0" collapsed="false">
      <c r="A38" s="4"/>
      <c r="B38" s="4"/>
      <c r="C38" s="4"/>
      <c r="D38" s="4"/>
      <c r="E38" s="4"/>
      <c r="F38" s="4"/>
      <c r="G38" s="4"/>
      <c r="H38" s="4"/>
      <c r="I38" s="4"/>
      <c r="J38" s="4"/>
      <c r="K38" s="4"/>
      <c r="L38" s="4"/>
    </row>
    <row r="39" customFormat="false" ht="24.75" hidden="false" customHeight="true" outlineLevel="0" collapsed="false">
      <c r="A39" s="4"/>
      <c r="B39" s="4"/>
      <c r="C39" s="4"/>
      <c r="D39" s="4"/>
      <c r="E39" s="4"/>
      <c r="F39" s="4"/>
      <c r="G39" s="4"/>
      <c r="H39" s="4"/>
      <c r="I39" s="4"/>
      <c r="J39" s="4"/>
      <c r="K39" s="4"/>
      <c r="L39" s="4"/>
    </row>
    <row r="40" customFormat="false" ht="24" hidden="false" customHeight="true" outlineLevel="0" collapsed="false">
      <c r="A40" s="28" t="s">
        <v>365</v>
      </c>
      <c r="B40" s="28"/>
      <c r="C40" s="28"/>
      <c r="D40" s="28"/>
      <c r="E40" s="28"/>
      <c r="F40" s="28"/>
      <c r="G40" s="4"/>
      <c r="H40" s="4"/>
      <c r="I40" s="4"/>
      <c r="J40" s="4"/>
      <c r="K40" s="4"/>
      <c r="L40" s="4"/>
    </row>
    <row r="41" customFormat="false" ht="24" hidden="false" customHeight="true" outlineLevel="0" collapsed="false">
      <c r="A41" s="28"/>
      <c r="B41" s="28"/>
      <c r="C41" s="28"/>
      <c r="D41" s="28"/>
      <c r="E41" s="28"/>
      <c r="F41" s="28"/>
      <c r="G41" s="4"/>
      <c r="H41" s="4"/>
      <c r="I41" s="4"/>
      <c r="J41" s="4"/>
      <c r="K41" s="4"/>
      <c r="L41" s="4"/>
    </row>
    <row r="42" customFormat="false" ht="24.75" hidden="false" customHeight="true" outlineLevel="0" collapsed="false">
      <c r="A42" s="4"/>
      <c r="B42" s="4"/>
      <c r="C42" s="4"/>
      <c r="D42" s="4"/>
      <c r="E42" s="4"/>
      <c r="F42" s="4"/>
      <c r="G42" s="4"/>
      <c r="H42" s="4"/>
      <c r="I42" s="4"/>
      <c r="J42" s="4"/>
      <c r="K42" s="4"/>
      <c r="L42" s="4"/>
    </row>
    <row r="43" customFormat="false" ht="46.5" hidden="false" customHeight="true" outlineLevel="0" collapsed="false">
      <c r="A43" s="29" t="s">
        <v>366</v>
      </c>
      <c r="B43" s="30" t="s">
        <v>367</v>
      </c>
      <c r="C43" s="30"/>
      <c r="D43" s="30"/>
      <c r="E43" s="30"/>
      <c r="F43" s="30"/>
      <c r="G43" s="4"/>
      <c r="H43" s="4"/>
      <c r="I43" s="4"/>
      <c r="J43" s="4"/>
      <c r="K43" s="4"/>
      <c r="L43" s="4"/>
    </row>
    <row r="44" customFormat="false" ht="46.5" hidden="false" customHeight="true" outlineLevel="0" collapsed="false">
      <c r="A44" s="29" t="s">
        <v>368</v>
      </c>
      <c r="B44" s="30" t="s">
        <v>369</v>
      </c>
      <c r="C44" s="30"/>
      <c r="D44" s="30"/>
      <c r="E44" s="30"/>
      <c r="F44" s="30"/>
      <c r="G44" s="4"/>
      <c r="H44" s="4"/>
      <c r="I44" s="4"/>
      <c r="J44" s="4"/>
      <c r="K44" s="4"/>
      <c r="L44" s="4"/>
    </row>
    <row r="45" customFormat="false" ht="46.5" hidden="false" customHeight="true" outlineLevel="0" collapsed="false">
      <c r="A45" s="29" t="s">
        <v>370</v>
      </c>
      <c r="B45" s="30" t="s">
        <v>371</v>
      </c>
      <c r="C45" s="30"/>
      <c r="D45" s="30"/>
      <c r="E45" s="30"/>
      <c r="F45" s="30"/>
      <c r="G45" s="4"/>
      <c r="H45" s="4"/>
      <c r="I45" s="4"/>
      <c r="J45" s="4"/>
      <c r="K45" s="4"/>
      <c r="L45" s="4"/>
    </row>
    <row r="46" customFormat="false" ht="46.5" hidden="false" customHeight="true" outlineLevel="0" collapsed="false">
      <c r="A46" s="29" t="s">
        <v>372</v>
      </c>
      <c r="B46" s="30" t="s">
        <v>373</v>
      </c>
      <c r="C46" s="30"/>
      <c r="D46" s="30"/>
      <c r="E46" s="30"/>
      <c r="F46" s="30"/>
      <c r="G46" s="4"/>
      <c r="H46" s="4"/>
      <c r="I46" s="4"/>
      <c r="J46" s="4"/>
      <c r="K46" s="4"/>
      <c r="L46" s="4"/>
    </row>
    <row r="47" customFormat="false" ht="46.5" hidden="false" customHeight="true" outlineLevel="0" collapsed="false">
      <c r="A47" s="29" t="s">
        <v>374</v>
      </c>
      <c r="B47" s="30" t="s">
        <v>375</v>
      </c>
      <c r="C47" s="30"/>
      <c r="D47" s="30"/>
      <c r="E47" s="30"/>
      <c r="F47" s="30"/>
      <c r="G47" s="4"/>
      <c r="H47" s="4"/>
      <c r="I47" s="4"/>
      <c r="J47" s="4"/>
      <c r="K47" s="4"/>
      <c r="L47" s="4"/>
    </row>
    <row r="48" customFormat="false" ht="46.5" hidden="false" customHeight="true" outlineLevel="0" collapsed="false">
      <c r="A48" s="29" t="s">
        <v>376</v>
      </c>
      <c r="B48" s="30" t="s">
        <v>377</v>
      </c>
      <c r="C48" s="30"/>
      <c r="D48" s="30"/>
      <c r="E48" s="30"/>
      <c r="F48" s="30"/>
      <c r="G48" s="4"/>
      <c r="H48" s="4"/>
      <c r="I48" s="4"/>
      <c r="J48" s="4"/>
      <c r="K48" s="4"/>
      <c r="L48" s="4"/>
    </row>
    <row r="49" customFormat="false" ht="46.5" hidden="false" customHeight="true" outlineLevel="0" collapsed="false">
      <c r="A49" s="29" t="s">
        <v>378</v>
      </c>
      <c r="B49" s="30" t="s">
        <v>379</v>
      </c>
      <c r="C49" s="30"/>
      <c r="D49" s="30"/>
      <c r="E49" s="30"/>
      <c r="F49" s="30"/>
      <c r="G49" s="4"/>
      <c r="H49" s="4"/>
      <c r="I49" s="4"/>
      <c r="J49" s="4"/>
      <c r="K49" s="4"/>
      <c r="L49" s="4"/>
    </row>
    <row r="50" customFormat="false" ht="46.5" hidden="false" customHeight="true" outlineLevel="0" collapsed="false">
      <c r="A50" s="29" t="s">
        <v>380</v>
      </c>
      <c r="B50" s="30" t="s">
        <v>381</v>
      </c>
      <c r="C50" s="30"/>
      <c r="D50" s="30"/>
      <c r="E50" s="30"/>
      <c r="F50" s="30"/>
      <c r="G50" s="4"/>
      <c r="H50" s="4"/>
      <c r="I50" s="4"/>
      <c r="J50" s="4"/>
      <c r="K50" s="4"/>
      <c r="L50" s="4"/>
    </row>
    <row r="51" customFormat="false" ht="46.5" hidden="false" customHeight="true" outlineLevel="0" collapsed="false">
      <c r="A51" s="29" t="s">
        <v>382</v>
      </c>
      <c r="B51" s="30" t="s">
        <v>383</v>
      </c>
      <c r="C51" s="30"/>
      <c r="D51" s="30"/>
      <c r="E51" s="30"/>
      <c r="F51" s="30"/>
      <c r="G51" s="4"/>
      <c r="H51" s="4"/>
      <c r="I51" s="4"/>
      <c r="J51" s="4"/>
      <c r="K51" s="4"/>
      <c r="L51" s="4"/>
    </row>
    <row r="52" customFormat="false" ht="46.5" hidden="false" customHeight="true" outlineLevel="0" collapsed="false">
      <c r="A52" s="29" t="s">
        <v>384</v>
      </c>
      <c r="B52" s="30" t="s">
        <v>385</v>
      </c>
      <c r="C52" s="30"/>
      <c r="D52" s="30"/>
      <c r="E52" s="30"/>
      <c r="F52" s="30"/>
      <c r="G52" s="4"/>
      <c r="H52" s="4"/>
      <c r="I52" s="4"/>
      <c r="J52" s="4"/>
      <c r="K52" s="4"/>
      <c r="L52" s="4"/>
    </row>
    <row r="53" customFormat="false" ht="24.75" hidden="false" customHeight="true" outlineLevel="0" collapsed="false">
      <c r="A53" s="4"/>
      <c r="B53" s="4"/>
      <c r="C53" s="4"/>
      <c r="D53" s="4"/>
      <c r="E53" s="4"/>
      <c r="F53" s="4"/>
      <c r="G53" s="4"/>
      <c r="H53" s="4"/>
      <c r="I53" s="4"/>
      <c r="J53" s="4"/>
      <c r="K53" s="4"/>
      <c r="L53" s="4"/>
    </row>
    <row r="54" customFormat="false" ht="24.75" hidden="false" customHeight="true" outlineLevel="0" collapsed="false">
      <c r="A54" s="4"/>
      <c r="B54" s="4"/>
      <c r="C54" s="4"/>
      <c r="D54" s="4"/>
      <c r="E54" s="4"/>
      <c r="F54" s="4"/>
      <c r="G54" s="4"/>
      <c r="H54" s="4"/>
      <c r="I54" s="4"/>
      <c r="J54" s="4"/>
      <c r="K54" s="4"/>
      <c r="L54" s="4"/>
    </row>
    <row r="55" customFormat="false" ht="24.75" hidden="false" customHeight="true" outlineLevel="0" collapsed="false">
      <c r="A55" s="4"/>
      <c r="B55" s="4"/>
      <c r="C55" s="4"/>
      <c r="D55" s="4"/>
      <c r="E55" s="4"/>
      <c r="F55" s="4"/>
      <c r="G55" s="4"/>
      <c r="H55" s="4"/>
      <c r="I55" s="4"/>
      <c r="J55" s="4"/>
      <c r="K55" s="4"/>
      <c r="L55" s="4"/>
    </row>
    <row r="56" customFormat="false" ht="24.75" hidden="false" customHeight="true" outlineLevel="0" collapsed="false">
      <c r="A56" s="4"/>
      <c r="B56" s="4"/>
      <c r="C56" s="4"/>
      <c r="D56" s="4"/>
      <c r="E56" s="4"/>
      <c r="F56" s="4"/>
      <c r="G56" s="4"/>
      <c r="H56" s="4"/>
      <c r="I56" s="4"/>
      <c r="J56" s="4"/>
      <c r="K56" s="4"/>
      <c r="L56" s="4"/>
    </row>
    <row r="57" customFormat="false" ht="24.75" hidden="false" customHeight="true" outlineLevel="0" collapsed="false">
      <c r="A57" s="4"/>
      <c r="B57" s="4"/>
      <c r="C57" s="4"/>
      <c r="D57" s="4"/>
      <c r="E57" s="4"/>
      <c r="F57" s="4"/>
      <c r="G57" s="4"/>
      <c r="H57" s="4"/>
      <c r="I57" s="4"/>
      <c r="J57" s="4"/>
      <c r="K57" s="4"/>
      <c r="L57" s="4"/>
    </row>
    <row r="58" customFormat="false" ht="24.75" hidden="false" customHeight="true" outlineLevel="0" collapsed="false">
      <c r="A58" s="4"/>
      <c r="B58" s="4"/>
      <c r="C58" s="4"/>
      <c r="D58" s="4"/>
      <c r="E58" s="4"/>
      <c r="F58" s="4"/>
      <c r="G58" s="4"/>
      <c r="H58" s="4"/>
      <c r="I58" s="4"/>
      <c r="J58" s="4"/>
      <c r="K58" s="4"/>
      <c r="L58" s="4"/>
    </row>
    <row r="59" customFormat="false" ht="24.75" hidden="false" customHeight="true" outlineLevel="0" collapsed="false">
      <c r="A59" s="4"/>
      <c r="B59" s="4"/>
      <c r="C59" s="4"/>
      <c r="D59" s="4"/>
      <c r="E59" s="4"/>
      <c r="F59" s="4"/>
      <c r="G59" s="4"/>
      <c r="H59" s="4"/>
      <c r="I59" s="4"/>
      <c r="J59" s="4"/>
      <c r="K59" s="4"/>
      <c r="L59" s="4"/>
    </row>
    <row r="60" customFormat="false" ht="24.75" hidden="false" customHeight="true" outlineLevel="0" collapsed="false">
      <c r="A60" s="4"/>
      <c r="B60" s="4"/>
      <c r="C60" s="4"/>
      <c r="D60" s="4"/>
      <c r="E60" s="4"/>
      <c r="F60" s="4"/>
      <c r="G60" s="4"/>
      <c r="H60" s="4"/>
      <c r="I60" s="4"/>
      <c r="J60" s="4"/>
      <c r="K60" s="4"/>
      <c r="L60" s="4"/>
    </row>
    <row r="61" customFormat="false" ht="24.75" hidden="false" customHeight="true" outlineLevel="0" collapsed="false">
      <c r="A61" s="4"/>
      <c r="B61" s="4"/>
      <c r="C61" s="4"/>
      <c r="D61" s="4"/>
      <c r="E61" s="4"/>
      <c r="F61" s="4"/>
      <c r="G61" s="4"/>
      <c r="H61" s="4"/>
      <c r="I61" s="4"/>
      <c r="J61" s="4"/>
      <c r="K61" s="4"/>
      <c r="L61" s="4"/>
    </row>
    <row r="62" customFormat="false" ht="24.75" hidden="false" customHeight="true" outlineLevel="0" collapsed="false">
      <c r="A62" s="4"/>
      <c r="B62" s="4"/>
      <c r="C62" s="4"/>
      <c r="D62" s="4"/>
      <c r="E62" s="4"/>
      <c r="F62" s="4"/>
      <c r="G62" s="4"/>
      <c r="H62" s="4"/>
      <c r="I62" s="4"/>
      <c r="J62" s="4"/>
      <c r="K62" s="4"/>
      <c r="L62" s="4"/>
    </row>
    <row r="63" customFormat="false" ht="24.75" hidden="false" customHeight="true" outlineLevel="0" collapsed="false">
      <c r="A63" s="4"/>
      <c r="B63" s="4"/>
      <c r="C63" s="4"/>
      <c r="D63" s="4"/>
      <c r="E63" s="4"/>
      <c r="F63" s="4"/>
      <c r="G63" s="4"/>
      <c r="H63" s="4"/>
      <c r="I63" s="4"/>
      <c r="J63" s="4"/>
      <c r="K63" s="4"/>
      <c r="L63" s="4"/>
    </row>
    <row r="64" customFormat="false" ht="24.75" hidden="false" customHeight="true" outlineLevel="0" collapsed="false">
      <c r="A64" s="4"/>
      <c r="B64" s="4"/>
      <c r="C64" s="4"/>
      <c r="D64" s="4"/>
      <c r="E64" s="4"/>
      <c r="F64" s="4"/>
      <c r="G64" s="4"/>
      <c r="H64" s="4"/>
      <c r="I64" s="4"/>
      <c r="J64" s="4"/>
      <c r="K64" s="4"/>
      <c r="L64" s="4"/>
    </row>
    <row r="65" customFormat="false" ht="24.75" hidden="false" customHeight="true" outlineLevel="0" collapsed="false">
      <c r="A65" s="4"/>
      <c r="B65" s="4"/>
      <c r="C65" s="4"/>
      <c r="D65" s="4"/>
      <c r="E65" s="4"/>
      <c r="F65" s="4"/>
      <c r="G65" s="4"/>
      <c r="H65" s="4"/>
      <c r="I65" s="4"/>
      <c r="J65" s="4"/>
      <c r="K65" s="4"/>
      <c r="L65" s="4"/>
    </row>
    <row r="66" customFormat="false" ht="24.75" hidden="false" customHeight="true" outlineLevel="0" collapsed="false">
      <c r="A66" s="4"/>
      <c r="B66" s="4"/>
      <c r="C66" s="4"/>
      <c r="D66" s="4"/>
      <c r="E66" s="4"/>
      <c r="F66" s="4"/>
      <c r="G66" s="4"/>
      <c r="H66" s="4"/>
      <c r="I66" s="4"/>
      <c r="J66" s="4"/>
      <c r="K66" s="4"/>
      <c r="L66" s="4"/>
    </row>
    <row r="67" customFormat="false" ht="24.75" hidden="false" customHeight="true" outlineLevel="0" collapsed="false">
      <c r="A67" s="4"/>
      <c r="B67" s="4"/>
      <c r="C67" s="4"/>
      <c r="D67" s="4"/>
      <c r="E67" s="4"/>
      <c r="F67" s="4"/>
      <c r="G67" s="4"/>
      <c r="H67" s="4"/>
      <c r="I67" s="4"/>
      <c r="J67" s="4"/>
      <c r="K67" s="4"/>
      <c r="L67" s="4"/>
    </row>
    <row r="68" customFormat="false" ht="24.75" hidden="false" customHeight="true" outlineLevel="0" collapsed="false">
      <c r="A68" s="4"/>
      <c r="B68" s="4"/>
      <c r="C68" s="4"/>
      <c r="D68" s="4"/>
      <c r="E68" s="4"/>
      <c r="F68" s="4"/>
      <c r="G68" s="4"/>
      <c r="H68" s="4"/>
      <c r="I68" s="4"/>
      <c r="J68" s="4"/>
      <c r="K68" s="4"/>
      <c r="L68" s="4"/>
    </row>
    <row r="69" customFormat="false" ht="24.75" hidden="false" customHeight="true" outlineLevel="0" collapsed="false">
      <c r="A69" s="4"/>
      <c r="B69" s="4"/>
      <c r="C69" s="4"/>
      <c r="D69" s="4"/>
      <c r="E69" s="4"/>
      <c r="F69" s="4"/>
      <c r="G69" s="4"/>
      <c r="H69" s="4"/>
      <c r="I69" s="4"/>
      <c r="J69" s="4"/>
      <c r="K69" s="4"/>
      <c r="L69" s="4"/>
    </row>
    <row r="70" customFormat="false" ht="24.75" hidden="false" customHeight="true" outlineLevel="0" collapsed="false">
      <c r="A70" s="4"/>
      <c r="B70" s="4"/>
      <c r="C70" s="4"/>
      <c r="D70" s="4"/>
      <c r="E70" s="4"/>
      <c r="F70" s="4"/>
      <c r="G70" s="4"/>
      <c r="H70" s="4"/>
      <c r="I70" s="4"/>
      <c r="J70" s="4"/>
      <c r="K70" s="4"/>
      <c r="L70" s="4"/>
    </row>
    <row r="71" customFormat="false" ht="24.75" hidden="false" customHeight="true" outlineLevel="0" collapsed="false">
      <c r="A71" s="4"/>
      <c r="B71" s="4"/>
      <c r="C71" s="4"/>
      <c r="D71" s="4"/>
      <c r="E71" s="4"/>
      <c r="F71" s="4"/>
      <c r="G71" s="4"/>
      <c r="H71" s="4"/>
      <c r="I71" s="4"/>
      <c r="J71" s="4"/>
      <c r="K71" s="4"/>
      <c r="L71" s="4"/>
    </row>
    <row r="72" customFormat="false" ht="24.75" hidden="false" customHeight="true" outlineLevel="0" collapsed="false">
      <c r="A72" s="4"/>
      <c r="B72" s="4"/>
      <c r="C72" s="4"/>
      <c r="D72" s="4"/>
      <c r="E72" s="4"/>
      <c r="F72" s="4"/>
      <c r="G72" s="4"/>
      <c r="H72" s="4"/>
      <c r="I72" s="4"/>
      <c r="J72" s="4"/>
      <c r="K72" s="4"/>
      <c r="L72" s="4"/>
    </row>
    <row r="73" customFormat="false" ht="24.75" hidden="false" customHeight="true" outlineLevel="0" collapsed="false">
      <c r="A73" s="4"/>
      <c r="B73" s="4"/>
      <c r="C73" s="4"/>
      <c r="D73" s="4"/>
      <c r="E73" s="4"/>
      <c r="F73" s="4"/>
      <c r="G73" s="4"/>
      <c r="H73" s="4"/>
      <c r="I73" s="4"/>
      <c r="J73" s="4"/>
      <c r="K73" s="4"/>
      <c r="L73" s="4"/>
    </row>
    <row r="74" customFormat="false" ht="24.75" hidden="false" customHeight="true" outlineLevel="0" collapsed="false">
      <c r="A74" s="4"/>
      <c r="B74" s="4"/>
      <c r="C74" s="4"/>
      <c r="D74" s="4"/>
      <c r="E74" s="4"/>
      <c r="F74" s="4"/>
      <c r="G74" s="4"/>
      <c r="H74" s="4"/>
      <c r="I74" s="4"/>
      <c r="J74" s="4"/>
      <c r="K74" s="4"/>
      <c r="L74" s="4"/>
    </row>
    <row r="75" customFormat="false" ht="24.75" hidden="false" customHeight="true" outlineLevel="0" collapsed="false">
      <c r="A75" s="4"/>
      <c r="B75" s="4"/>
      <c r="C75" s="4"/>
      <c r="D75" s="4"/>
      <c r="E75" s="4"/>
      <c r="F75" s="4"/>
      <c r="G75" s="4"/>
      <c r="H75" s="4"/>
      <c r="I75" s="4"/>
      <c r="J75" s="4"/>
      <c r="K75" s="4"/>
      <c r="L75" s="4"/>
    </row>
    <row r="76" customFormat="false" ht="24.75" hidden="false" customHeight="true" outlineLevel="0" collapsed="false">
      <c r="A76" s="4"/>
      <c r="B76" s="4"/>
      <c r="C76" s="4"/>
      <c r="D76" s="4"/>
      <c r="E76" s="4"/>
      <c r="F76" s="4"/>
      <c r="G76" s="4"/>
      <c r="H76" s="4"/>
      <c r="I76" s="4"/>
      <c r="J76" s="4"/>
      <c r="K76" s="4"/>
      <c r="L76" s="4"/>
    </row>
    <row r="77" customFormat="false" ht="24.75" hidden="false" customHeight="true" outlineLevel="0" collapsed="false">
      <c r="A77" s="4"/>
      <c r="B77" s="4"/>
      <c r="C77" s="4"/>
      <c r="D77" s="4"/>
      <c r="E77" s="4"/>
      <c r="F77" s="4"/>
      <c r="G77" s="4"/>
      <c r="H77" s="4"/>
      <c r="I77" s="4"/>
      <c r="J77" s="4"/>
      <c r="K77" s="4"/>
      <c r="L77" s="4"/>
    </row>
    <row r="78" customFormat="false" ht="24.75" hidden="false" customHeight="true" outlineLevel="0" collapsed="false">
      <c r="A78" s="4"/>
      <c r="B78" s="4"/>
      <c r="C78" s="4"/>
      <c r="D78" s="4"/>
      <c r="E78" s="4"/>
      <c r="F78" s="4"/>
      <c r="G78" s="4"/>
      <c r="H78" s="4"/>
      <c r="I78" s="4"/>
      <c r="J78" s="4"/>
      <c r="K78" s="4"/>
      <c r="L78" s="4"/>
    </row>
    <row r="79" customFormat="false" ht="24.75" hidden="false" customHeight="true" outlineLevel="0" collapsed="false">
      <c r="A79" s="4"/>
      <c r="B79" s="4"/>
      <c r="C79" s="4"/>
      <c r="D79" s="4"/>
      <c r="E79" s="4"/>
      <c r="F79" s="4"/>
      <c r="G79" s="4"/>
      <c r="H79" s="4"/>
      <c r="I79" s="4"/>
      <c r="J79" s="4"/>
      <c r="K79" s="4"/>
      <c r="L79" s="4"/>
    </row>
    <row r="80" customFormat="false" ht="24.75" hidden="false" customHeight="true" outlineLevel="0" collapsed="false">
      <c r="A80" s="4"/>
      <c r="B80" s="4"/>
      <c r="C80" s="4"/>
      <c r="D80" s="4"/>
      <c r="E80" s="4"/>
      <c r="F80" s="4"/>
      <c r="G80" s="4"/>
      <c r="H80" s="4"/>
      <c r="I80" s="4"/>
      <c r="J80" s="4"/>
      <c r="K80" s="4"/>
      <c r="L80" s="4"/>
    </row>
    <row r="81" customFormat="false" ht="24.75" hidden="false" customHeight="true" outlineLevel="0" collapsed="false">
      <c r="A81" s="4"/>
      <c r="B81" s="4"/>
      <c r="C81" s="4"/>
      <c r="D81" s="4"/>
      <c r="E81" s="4"/>
      <c r="F81" s="4"/>
      <c r="G81" s="4"/>
      <c r="H81" s="4"/>
      <c r="I81" s="4"/>
      <c r="J81" s="4"/>
      <c r="K81" s="4"/>
      <c r="L81" s="4"/>
    </row>
    <row r="82" customFormat="false" ht="24.75" hidden="false" customHeight="true" outlineLevel="0" collapsed="false">
      <c r="A82" s="4"/>
      <c r="B82" s="4"/>
      <c r="C82" s="4"/>
      <c r="D82" s="4"/>
      <c r="E82" s="4"/>
      <c r="F82" s="4"/>
      <c r="G82" s="4"/>
      <c r="H82" s="4"/>
      <c r="I82" s="4"/>
      <c r="J82" s="4"/>
      <c r="K82" s="4"/>
      <c r="L82" s="4"/>
    </row>
    <row r="83" customFormat="false" ht="24.75" hidden="false" customHeight="true" outlineLevel="0" collapsed="false">
      <c r="A83" s="4"/>
      <c r="B83" s="4"/>
      <c r="C83" s="4"/>
      <c r="D83" s="4"/>
      <c r="E83" s="4"/>
      <c r="F83" s="4"/>
      <c r="G83" s="4"/>
      <c r="H83" s="4"/>
      <c r="I83" s="4"/>
      <c r="J83" s="4"/>
      <c r="K83" s="4"/>
      <c r="L83" s="4"/>
    </row>
    <row r="84" customFormat="false" ht="24.75" hidden="false" customHeight="true" outlineLevel="0" collapsed="false">
      <c r="A84" s="4"/>
      <c r="B84" s="4"/>
      <c r="C84" s="4"/>
      <c r="D84" s="4"/>
      <c r="E84" s="4"/>
      <c r="F84" s="4"/>
      <c r="G84" s="4"/>
      <c r="H84" s="4"/>
      <c r="I84" s="4"/>
      <c r="J84" s="4"/>
      <c r="K84" s="4"/>
      <c r="L84" s="4"/>
    </row>
    <row r="85" customFormat="false" ht="24.75" hidden="false" customHeight="true" outlineLevel="0" collapsed="false">
      <c r="A85" s="4"/>
      <c r="B85" s="4"/>
      <c r="C85" s="4"/>
      <c r="D85" s="4"/>
      <c r="E85" s="4"/>
      <c r="F85" s="4"/>
      <c r="G85" s="4"/>
      <c r="H85" s="4"/>
      <c r="I85" s="4"/>
      <c r="J85" s="4"/>
      <c r="K85" s="4"/>
      <c r="L85" s="4"/>
    </row>
    <row r="86" customFormat="false" ht="24.75" hidden="false" customHeight="true" outlineLevel="0" collapsed="false">
      <c r="A86" s="4"/>
      <c r="B86" s="4"/>
      <c r="C86" s="4"/>
      <c r="D86" s="4"/>
      <c r="E86" s="4"/>
      <c r="F86" s="4"/>
      <c r="G86" s="4"/>
      <c r="H86" s="4"/>
      <c r="I86" s="4"/>
      <c r="J86" s="4"/>
      <c r="K86" s="4"/>
      <c r="L86" s="4"/>
    </row>
    <row r="87" customFormat="false" ht="24.75" hidden="false" customHeight="true" outlineLevel="0" collapsed="false">
      <c r="A87" s="4"/>
      <c r="B87" s="4"/>
      <c r="C87" s="4"/>
      <c r="D87" s="4"/>
      <c r="E87" s="4"/>
      <c r="F87" s="4"/>
      <c r="G87" s="4"/>
      <c r="H87" s="4"/>
      <c r="I87" s="4"/>
      <c r="J87" s="4"/>
      <c r="K87" s="4"/>
      <c r="L87" s="4"/>
    </row>
    <row r="88" customFormat="false" ht="24.75" hidden="false" customHeight="true" outlineLevel="0" collapsed="false">
      <c r="A88" s="4"/>
      <c r="B88" s="4"/>
      <c r="C88" s="4"/>
      <c r="D88" s="4"/>
      <c r="E88" s="4"/>
      <c r="F88" s="4"/>
      <c r="G88" s="4"/>
      <c r="H88" s="4"/>
      <c r="I88" s="4"/>
      <c r="J88" s="4"/>
      <c r="K88" s="4"/>
      <c r="L88" s="4"/>
    </row>
    <row r="89" customFormat="false" ht="24.75" hidden="false" customHeight="true" outlineLevel="0" collapsed="false">
      <c r="A89" s="4"/>
      <c r="B89" s="4"/>
      <c r="C89" s="4"/>
      <c r="D89" s="4"/>
      <c r="E89" s="4"/>
      <c r="F89" s="4"/>
      <c r="G89" s="4"/>
      <c r="H89" s="4"/>
      <c r="I89" s="4"/>
      <c r="J89" s="4"/>
      <c r="K89" s="4"/>
      <c r="L89" s="4"/>
    </row>
    <row r="90" customFormat="false" ht="24.75" hidden="false" customHeight="true" outlineLevel="0" collapsed="false">
      <c r="A90" s="4"/>
      <c r="B90" s="4"/>
      <c r="C90" s="4"/>
      <c r="D90" s="4"/>
      <c r="E90" s="4"/>
      <c r="F90" s="4"/>
      <c r="G90" s="4"/>
      <c r="H90" s="4"/>
      <c r="I90" s="4"/>
      <c r="J90" s="4"/>
      <c r="K90" s="4"/>
      <c r="L90" s="4"/>
    </row>
    <row r="91" customFormat="false" ht="24.75" hidden="false" customHeight="true" outlineLevel="0" collapsed="false">
      <c r="A91" s="4"/>
      <c r="B91" s="4"/>
      <c r="C91" s="4"/>
      <c r="D91" s="4"/>
      <c r="E91" s="4"/>
      <c r="F91" s="4"/>
      <c r="G91" s="4"/>
      <c r="H91" s="4"/>
      <c r="I91" s="4"/>
      <c r="J91" s="4"/>
      <c r="K91" s="4"/>
      <c r="L91" s="4"/>
    </row>
    <row r="92" customFormat="false" ht="24.75" hidden="false" customHeight="true" outlineLevel="0" collapsed="false">
      <c r="A92" s="4"/>
      <c r="B92" s="4"/>
      <c r="C92" s="4"/>
      <c r="D92" s="4"/>
      <c r="E92" s="4"/>
      <c r="F92" s="4"/>
      <c r="G92" s="4"/>
      <c r="H92" s="4"/>
      <c r="I92" s="4"/>
      <c r="J92" s="4"/>
      <c r="K92" s="4"/>
      <c r="L92" s="4"/>
    </row>
    <row r="93" customFormat="false" ht="24.75" hidden="false" customHeight="true" outlineLevel="0" collapsed="false">
      <c r="A93" s="4"/>
      <c r="B93" s="4"/>
      <c r="C93" s="4"/>
      <c r="D93" s="4"/>
      <c r="E93" s="4"/>
      <c r="F93" s="4"/>
      <c r="G93" s="4"/>
      <c r="H93" s="4"/>
      <c r="I93" s="4"/>
      <c r="J93" s="4"/>
      <c r="K93" s="4"/>
      <c r="L93" s="4"/>
    </row>
    <row r="94" customFormat="false" ht="24.75" hidden="false" customHeight="true" outlineLevel="0" collapsed="false">
      <c r="A94" s="4"/>
      <c r="B94" s="4"/>
      <c r="C94" s="4"/>
      <c r="D94" s="4"/>
      <c r="E94" s="4"/>
      <c r="F94" s="4"/>
      <c r="G94" s="4"/>
      <c r="H94" s="4"/>
      <c r="I94" s="4"/>
      <c r="J94" s="4"/>
      <c r="K94" s="4"/>
      <c r="L94" s="4"/>
    </row>
    <row r="95" customFormat="false" ht="24.75" hidden="false" customHeight="true" outlineLevel="0" collapsed="false">
      <c r="A95" s="4"/>
      <c r="B95" s="4"/>
      <c r="C95" s="4"/>
      <c r="D95" s="4"/>
      <c r="E95" s="4"/>
      <c r="F95" s="4"/>
      <c r="G95" s="4"/>
      <c r="H95" s="4"/>
      <c r="I95" s="4"/>
      <c r="J95" s="4"/>
      <c r="K95" s="4"/>
      <c r="L95" s="4"/>
    </row>
    <row r="96" customFormat="false" ht="24.75" hidden="false" customHeight="true" outlineLevel="0" collapsed="false">
      <c r="A96" s="4"/>
      <c r="B96" s="4"/>
      <c r="C96" s="4"/>
      <c r="D96" s="4"/>
      <c r="E96" s="4"/>
      <c r="F96" s="4"/>
      <c r="G96" s="4"/>
      <c r="H96" s="4"/>
      <c r="I96" s="4"/>
      <c r="J96" s="4"/>
      <c r="K96" s="4"/>
      <c r="L96" s="4"/>
    </row>
    <row r="97" customFormat="false" ht="24.75" hidden="false" customHeight="true" outlineLevel="0" collapsed="false">
      <c r="A97" s="4"/>
      <c r="B97" s="4"/>
      <c r="C97" s="4"/>
      <c r="D97" s="4"/>
      <c r="E97" s="4"/>
      <c r="F97" s="4"/>
      <c r="G97" s="4"/>
      <c r="H97" s="4"/>
      <c r="I97" s="4"/>
      <c r="J97" s="4"/>
      <c r="K97" s="4"/>
      <c r="L97" s="4"/>
    </row>
    <row r="98" customFormat="false" ht="24.75" hidden="false" customHeight="true" outlineLevel="0" collapsed="false">
      <c r="A98" s="4"/>
      <c r="B98" s="4"/>
      <c r="C98" s="4"/>
      <c r="D98" s="4"/>
      <c r="E98" s="4"/>
      <c r="F98" s="4"/>
      <c r="G98" s="4"/>
      <c r="H98" s="4"/>
      <c r="I98" s="4"/>
      <c r="J98" s="4"/>
      <c r="K98" s="4"/>
      <c r="L98" s="4"/>
    </row>
    <row r="99" customFormat="false" ht="24.75" hidden="false" customHeight="true" outlineLevel="0" collapsed="false">
      <c r="A99" s="4"/>
      <c r="B99" s="4"/>
      <c r="C99" s="4"/>
      <c r="D99" s="4"/>
      <c r="E99" s="4"/>
      <c r="F99" s="4"/>
      <c r="G99" s="4"/>
      <c r="H99" s="4"/>
      <c r="I99" s="4"/>
      <c r="J99" s="4"/>
      <c r="K99" s="4"/>
      <c r="L99" s="4"/>
    </row>
    <row r="100" customFormat="false" ht="24.75" hidden="false" customHeight="true" outlineLevel="0" collapsed="false">
      <c r="A100" s="4"/>
      <c r="B100" s="4"/>
      <c r="C100" s="4"/>
      <c r="D100" s="4"/>
      <c r="E100" s="4"/>
      <c r="F100" s="4"/>
      <c r="G100" s="4"/>
      <c r="H100" s="4"/>
      <c r="I100" s="4"/>
      <c r="J100" s="4"/>
      <c r="K100" s="4"/>
      <c r="L100" s="4"/>
    </row>
  </sheetData>
  <mergeCells count="14">
    <mergeCell ref="A1:F2"/>
    <mergeCell ref="A3:F3"/>
    <mergeCell ref="A5:F7"/>
    <mergeCell ref="A40:F41"/>
    <mergeCell ref="B43:F43"/>
    <mergeCell ref="B44:F44"/>
    <mergeCell ref="B45:F45"/>
    <mergeCell ref="B46:F46"/>
    <mergeCell ref="B47:F47"/>
    <mergeCell ref="B48:F48"/>
    <mergeCell ref="B49:F49"/>
    <mergeCell ref="B50:F50"/>
    <mergeCell ref="B51:F51"/>
    <mergeCell ref="B52:F5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1"/>
    <col collapsed="false" customWidth="true" hidden="false" outlineLevel="0" max="12" min="2" style="1" width="12"/>
  </cols>
  <sheetData>
    <row r="1" customFormat="false" ht="25.5" hidden="false" customHeight="true" outlineLevel="0" collapsed="false">
      <c r="A1" s="17" t="s">
        <v>386</v>
      </c>
      <c r="B1" s="17"/>
      <c r="C1" s="17"/>
      <c r="D1" s="17"/>
      <c r="E1" s="17"/>
      <c r="F1" s="17"/>
      <c r="G1" s="17"/>
      <c r="H1" s="17"/>
      <c r="I1" s="4"/>
      <c r="J1" s="4"/>
      <c r="K1" s="4"/>
      <c r="L1" s="4"/>
    </row>
    <row r="2" customFormat="false" ht="25.5" hidden="false" customHeight="true" outlineLevel="0" collapsed="false">
      <c r="A2" s="17"/>
      <c r="B2" s="17"/>
      <c r="C2" s="17"/>
      <c r="D2" s="17"/>
      <c r="E2" s="17"/>
      <c r="F2" s="17"/>
      <c r="G2" s="17"/>
      <c r="H2" s="17"/>
      <c r="I2" s="4"/>
      <c r="J2" s="4"/>
      <c r="K2" s="4"/>
      <c r="L2" s="4"/>
    </row>
    <row r="3" customFormat="false" ht="24.75" hidden="false" customHeight="true" outlineLevel="0" collapsed="false">
      <c r="A3" s="18" t="str">
        <f aca="false">IFERROR(HYPERLINK("#'00_Accueil'!A1","RETOUR À L’ACCUEIL"),"RETOUR À L’ACCUEIL")</f>
        <v>RETOUR À L’ACCUEIL</v>
      </c>
      <c r="B3" s="18"/>
      <c r="C3" s="18"/>
      <c r="D3" s="18"/>
      <c r="E3" s="18"/>
      <c r="F3" s="18"/>
      <c r="G3" s="18"/>
      <c r="H3" s="18"/>
      <c r="I3" s="4"/>
      <c r="J3" s="4"/>
      <c r="K3" s="4"/>
      <c r="L3" s="4"/>
    </row>
    <row r="4" customFormat="false" ht="24.75" hidden="false" customHeight="true" outlineLevel="0" collapsed="false">
      <c r="A4" s="4"/>
      <c r="B4" s="4"/>
      <c r="C4" s="4"/>
      <c r="D4" s="4"/>
      <c r="E4" s="4"/>
      <c r="F4" s="4"/>
      <c r="G4" s="4"/>
      <c r="H4" s="4"/>
      <c r="I4" s="4"/>
      <c r="J4" s="4"/>
      <c r="K4" s="4"/>
      <c r="L4" s="4"/>
    </row>
    <row r="5" customFormat="false" ht="48" hidden="false" customHeight="true" outlineLevel="0" collapsed="false">
      <c r="A5" s="29" t="s">
        <v>387</v>
      </c>
      <c r="B5" s="30" t="s">
        <v>388</v>
      </c>
      <c r="C5" s="30"/>
      <c r="D5" s="30"/>
      <c r="E5" s="30"/>
      <c r="F5" s="30"/>
      <c r="G5" s="30"/>
      <c r="H5" s="30"/>
      <c r="I5" s="4"/>
      <c r="J5" s="4"/>
      <c r="K5" s="4"/>
      <c r="L5" s="4"/>
    </row>
    <row r="6" customFormat="false" ht="48" hidden="false" customHeight="true" outlineLevel="0" collapsed="false">
      <c r="A6" s="29" t="s">
        <v>389</v>
      </c>
      <c r="B6" s="30" t="s">
        <v>390</v>
      </c>
      <c r="C6" s="30"/>
      <c r="D6" s="30"/>
      <c r="E6" s="30"/>
      <c r="F6" s="30"/>
      <c r="G6" s="30"/>
      <c r="H6" s="30"/>
      <c r="I6" s="4"/>
      <c r="J6" s="4"/>
      <c r="K6" s="4"/>
      <c r="L6" s="4"/>
    </row>
    <row r="7" customFormat="false" ht="48" hidden="false" customHeight="true" outlineLevel="0" collapsed="false">
      <c r="A7" s="29" t="s">
        <v>391</v>
      </c>
      <c r="B7" s="30" t="s">
        <v>392</v>
      </c>
      <c r="C7" s="30"/>
      <c r="D7" s="30"/>
      <c r="E7" s="30"/>
      <c r="F7" s="30"/>
      <c r="G7" s="30"/>
      <c r="H7" s="30"/>
      <c r="I7" s="4"/>
      <c r="J7" s="4"/>
      <c r="K7" s="4"/>
      <c r="L7" s="4"/>
    </row>
    <row r="8" customFormat="false" ht="48" hidden="false" customHeight="true" outlineLevel="0" collapsed="false">
      <c r="A8" s="29" t="s">
        <v>393</v>
      </c>
      <c r="B8" s="30" t="s">
        <v>394</v>
      </c>
      <c r="C8" s="30"/>
      <c r="D8" s="30"/>
      <c r="E8" s="30"/>
      <c r="F8" s="30"/>
      <c r="G8" s="30"/>
      <c r="H8" s="30"/>
      <c r="I8" s="4"/>
      <c r="J8" s="4"/>
      <c r="K8" s="4"/>
      <c r="L8" s="4"/>
    </row>
    <row r="9" customFormat="false" ht="48" hidden="false" customHeight="true" outlineLevel="0" collapsed="false">
      <c r="A9" s="29" t="s">
        <v>395</v>
      </c>
      <c r="B9" s="30" t="s">
        <v>396</v>
      </c>
      <c r="C9" s="30"/>
      <c r="D9" s="30"/>
      <c r="E9" s="30"/>
      <c r="F9" s="30"/>
      <c r="G9" s="30"/>
      <c r="H9" s="30"/>
      <c r="I9" s="4"/>
      <c r="J9" s="4"/>
      <c r="K9" s="4"/>
      <c r="L9" s="4"/>
    </row>
    <row r="10" customFormat="false" ht="48" hidden="false" customHeight="true" outlineLevel="0" collapsed="false">
      <c r="A10" s="29" t="s">
        <v>397</v>
      </c>
      <c r="B10" s="30" t="s">
        <v>398</v>
      </c>
      <c r="C10" s="30"/>
      <c r="D10" s="30"/>
      <c r="E10" s="30"/>
      <c r="F10" s="30"/>
      <c r="G10" s="30"/>
      <c r="H10" s="30"/>
      <c r="I10" s="4"/>
      <c r="J10" s="4"/>
      <c r="K10" s="4"/>
      <c r="L10" s="4"/>
    </row>
    <row r="11" customFormat="false" ht="48" hidden="false" customHeight="true" outlineLevel="0" collapsed="false">
      <c r="A11" s="29" t="s">
        <v>399</v>
      </c>
      <c r="B11" s="30" t="s">
        <v>400</v>
      </c>
      <c r="C11" s="30"/>
      <c r="D11" s="30"/>
      <c r="E11" s="30"/>
      <c r="F11" s="30"/>
      <c r="G11" s="30"/>
      <c r="H11" s="30"/>
      <c r="I11" s="4"/>
      <c r="J11" s="4"/>
      <c r="K11" s="4"/>
      <c r="L11" s="4"/>
    </row>
    <row r="12" customFormat="false" ht="48" hidden="false" customHeight="true" outlineLevel="0" collapsed="false">
      <c r="A12" s="29" t="s">
        <v>401</v>
      </c>
      <c r="B12" s="30" t="s">
        <v>402</v>
      </c>
      <c r="C12" s="30"/>
      <c r="D12" s="30"/>
      <c r="E12" s="30"/>
      <c r="F12" s="30"/>
      <c r="G12" s="30"/>
      <c r="H12" s="30"/>
      <c r="I12" s="4"/>
      <c r="J12" s="4"/>
      <c r="K12" s="4"/>
      <c r="L12" s="4"/>
    </row>
    <row r="13" customFormat="false" ht="48" hidden="false" customHeight="true" outlineLevel="0" collapsed="false">
      <c r="A13" s="29" t="s">
        <v>403</v>
      </c>
      <c r="B13" s="30" t="s">
        <v>404</v>
      </c>
      <c r="C13" s="30"/>
      <c r="D13" s="30"/>
      <c r="E13" s="30"/>
      <c r="F13" s="30"/>
      <c r="G13" s="30"/>
      <c r="H13" s="30"/>
      <c r="I13" s="4"/>
      <c r="J13" s="4"/>
      <c r="K13" s="4"/>
      <c r="L13" s="4"/>
    </row>
    <row r="14" customFormat="false" ht="48" hidden="false" customHeight="true" outlineLevel="0" collapsed="false">
      <c r="A14" s="29" t="s">
        <v>405</v>
      </c>
      <c r="B14" s="30" t="s">
        <v>406</v>
      </c>
      <c r="C14" s="30"/>
      <c r="D14" s="30"/>
      <c r="E14" s="30"/>
      <c r="F14" s="30"/>
      <c r="G14" s="30"/>
      <c r="H14" s="30"/>
      <c r="I14" s="4"/>
      <c r="J14" s="4"/>
      <c r="K14" s="4"/>
      <c r="L14" s="4"/>
    </row>
    <row r="15" customFormat="false" ht="48" hidden="false" customHeight="true" outlineLevel="0" collapsed="false">
      <c r="A15" s="29" t="s">
        <v>407</v>
      </c>
      <c r="B15" s="30" t="s">
        <v>408</v>
      </c>
      <c r="C15" s="30"/>
      <c r="D15" s="30"/>
      <c r="E15" s="30"/>
      <c r="F15" s="30"/>
      <c r="G15" s="30"/>
      <c r="H15" s="30"/>
      <c r="I15" s="4"/>
      <c r="J15" s="4"/>
      <c r="K15" s="4"/>
      <c r="L15" s="4"/>
    </row>
    <row r="16" customFormat="false" ht="48" hidden="false" customHeight="true" outlineLevel="0" collapsed="false">
      <c r="A16" s="29" t="s">
        <v>409</v>
      </c>
      <c r="B16" s="30" t="s">
        <v>410</v>
      </c>
      <c r="C16" s="30"/>
      <c r="D16" s="30"/>
      <c r="E16" s="30"/>
      <c r="F16" s="30"/>
      <c r="G16" s="30"/>
      <c r="H16" s="30"/>
      <c r="I16" s="4"/>
      <c r="J16" s="4"/>
      <c r="K16" s="4"/>
      <c r="L16" s="4"/>
    </row>
    <row r="17" customFormat="false" ht="48" hidden="false" customHeight="true" outlineLevel="0" collapsed="false">
      <c r="A17" s="29" t="s">
        <v>411</v>
      </c>
      <c r="B17" s="30" t="s">
        <v>412</v>
      </c>
      <c r="C17" s="30"/>
      <c r="D17" s="30"/>
      <c r="E17" s="30"/>
      <c r="F17" s="30"/>
      <c r="G17" s="30"/>
      <c r="H17" s="30"/>
      <c r="I17" s="4"/>
      <c r="J17" s="4"/>
      <c r="K17" s="4"/>
      <c r="L17" s="4"/>
    </row>
    <row r="18" customFormat="false" ht="48" hidden="false" customHeight="true" outlineLevel="0" collapsed="false">
      <c r="A18" s="29" t="s">
        <v>413</v>
      </c>
      <c r="B18" s="30" t="s">
        <v>414</v>
      </c>
      <c r="C18" s="30"/>
      <c r="D18" s="30"/>
      <c r="E18" s="30"/>
      <c r="F18" s="30"/>
      <c r="G18" s="30"/>
      <c r="H18" s="30"/>
      <c r="I18" s="4"/>
      <c r="J18" s="4"/>
      <c r="K18" s="4"/>
      <c r="L18" s="4"/>
    </row>
    <row r="19" customFormat="false" ht="48" hidden="false" customHeight="true" outlineLevel="0" collapsed="false">
      <c r="A19" s="29" t="s">
        <v>415</v>
      </c>
      <c r="B19" s="30" t="s">
        <v>416</v>
      </c>
      <c r="C19" s="30"/>
      <c r="D19" s="30"/>
      <c r="E19" s="30"/>
      <c r="F19" s="30"/>
      <c r="G19" s="30"/>
      <c r="H19" s="30"/>
      <c r="I19" s="4"/>
      <c r="J19" s="4"/>
      <c r="K19" s="4"/>
      <c r="L19" s="4"/>
    </row>
    <row r="20" customFormat="false" ht="24.75" hidden="false" customHeight="true" outlineLevel="0" collapsed="false">
      <c r="A20" s="4"/>
      <c r="B20" s="4"/>
      <c r="C20" s="4"/>
      <c r="D20" s="4"/>
      <c r="E20" s="4"/>
      <c r="F20" s="4"/>
      <c r="G20" s="4"/>
      <c r="H20" s="4"/>
      <c r="I20" s="4"/>
      <c r="J20" s="4"/>
      <c r="K20" s="4"/>
      <c r="L20" s="4"/>
    </row>
    <row r="21" customFormat="false" ht="24.75" hidden="false" customHeight="true" outlineLevel="0" collapsed="false">
      <c r="A21" s="4"/>
      <c r="B21" s="4"/>
      <c r="C21" s="4"/>
      <c r="D21" s="4"/>
      <c r="E21" s="4"/>
      <c r="F21" s="4"/>
      <c r="G21" s="4"/>
      <c r="H21" s="4"/>
      <c r="I21" s="4"/>
      <c r="J21" s="4"/>
      <c r="K21" s="4"/>
      <c r="L21" s="4"/>
    </row>
    <row r="22" customFormat="false" ht="24.75" hidden="false" customHeight="true" outlineLevel="0" collapsed="false">
      <c r="A22" s="16" t="str">
        <f aca="false">IFERROR(HYPERLINK("#'09_Parametres'!A1","OUVRIR LES PARAMÈTRES ÉCONOMIQUES À RENSEIGNER"),"OUVRIR LES PARAMÈTRES ÉCONOMIQUES À RENSEIGNER")</f>
        <v>OUVRIR LES PARAMÈTRES ÉCONOMIQUES À RENSEIGNER</v>
      </c>
      <c r="B22" s="16"/>
      <c r="C22" s="16"/>
      <c r="D22" s="16"/>
      <c r="E22" s="16"/>
      <c r="F22" s="16"/>
      <c r="G22" s="16"/>
      <c r="H22" s="16"/>
      <c r="I22" s="4"/>
      <c r="J22" s="4"/>
      <c r="K22" s="4"/>
      <c r="L22" s="4"/>
    </row>
    <row r="23" customFormat="false" ht="24.75" hidden="false" customHeight="true" outlineLevel="0" collapsed="false">
      <c r="A23" s="16"/>
      <c r="B23" s="16"/>
      <c r="C23" s="16"/>
      <c r="D23" s="16"/>
      <c r="E23" s="16"/>
      <c r="F23" s="16"/>
      <c r="G23" s="16"/>
      <c r="H23" s="16"/>
      <c r="I23" s="4"/>
      <c r="J23" s="4"/>
      <c r="K23" s="4"/>
      <c r="L23" s="4"/>
    </row>
    <row r="24" customFormat="false" ht="24.75" hidden="false" customHeight="true" outlineLevel="0" collapsed="false">
      <c r="A24" s="4"/>
      <c r="B24" s="4"/>
      <c r="C24" s="4"/>
      <c r="D24" s="4"/>
      <c r="E24" s="4"/>
      <c r="F24" s="4"/>
      <c r="G24" s="4"/>
      <c r="H24" s="4"/>
      <c r="I24" s="4"/>
      <c r="J24" s="4"/>
      <c r="K24" s="4"/>
      <c r="L24" s="4"/>
    </row>
    <row r="25" customFormat="false" ht="24.75" hidden="false" customHeight="true" outlineLevel="0" collapsed="false">
      <c r="A25" s="4"/>
      <c r="B25" s="4"/>
      <c r="C25" s="4"/>
      <c r="D25" s="4"/>
      <c r="E25" s="4"/>
      <c r="F25" s="4"/>
      <c r="G25" s="4"/>
      <c r="H25" s="4"/>
      <c r="I25" s="4"/>
      <c r="J25" s="4"/>
      <c r="K25" s="4"/>
      <c r="L25" s="4"/>
    </row>
    <row r="26" customFormat="false" ht="24.75" hidden="false" customHeight="true" outlineLevel="0" collapsed="false">
      <c r="A26" s="4"/>
      <c r="B26" s="4"/>
      <c r="C26" s="4"/>
      <c r="D26" s="4"/>
      <c r="E26" s="4"/>
      <c r="F26" s="4"/>
      <c r="G26" s="4"/>
      <c r="H26" s="4"/>
      <c r="I26" s="4"/>
      <c r="J26" s="4"/>
      <c r="K26" s="4"/>
      <c r="L26" s="4"/>
    </row>
    <row r="27" customFormat="false" ht="24.75" hidden="false" customHeight="true" outlineLevel="0" collapsed="false">
      <c r="A27" s="4"/>
      <c r="B27" s="4"/>
      <c r="C27" s="4"/>
      <c r="D27" s="4"/>
      <c r="E27" s="4"/>
      <c r="F27" s="4"/>
      <c r="G27" s="4"/>
      <c r="H27" s="4"/>
      <c r="I27" s="4"/>
      <c r="J27" s="4"/>
      <c r="K27" s="4"/>
      <c r="L27" s="4"/>
    </row>
    <row r="28" customFormat="false" ht="24.75" hidden="false" customHeight="true" outlineLevel="0" collapsed="false">
      <c r="A28" s="4"/>
      <c r="B28" s="4"/>
      <c r="C28" s="4"/>
      <c r="D28" s="4"/>
      <c r="E28" s="4"/>
      <c r="F28" s="4"/>
      <c r="G28" s="4"/>
      <c r="H28" s="4"/>
      <c r="I28" s="4"/>
      <c r="J28" s="4"/>
      <c r="K28" s="4"/>
      <c r="L28" s="4"/>
    </row>
    <row r="29" customFormat="false" ht="24.75" hidden="false" customHeight="true" outlineLevel="0" collapsed="false">
      <c r="A29" s="4"/>
      <c r="B29" s="4"/>
      <c r="C29" s="4"/>
      <c r="D29" s="4"/>
      <c r="E29" s="4"/>
      <c r="F29" s="4"/>
      <c r="G29" s="4"/>
      <c r="H29" s="4"/>
      <c r="I29" s="4"/>
      <c r="J29" s="4"/>
      <c r="K29" s="4"/>
      <c r="L29" s="4"/>
    </row>
    <row r="30" customFormat="false" ht="24.75" hidden="false" customHeight="true" outlineLevel="0" collapsed="false">
      <c r="A30" s="4"/>
      <c r="B30" s="4"/>
      <c r="C30" s="4"/>
      <c r="D30" s="4"/>
      <c r="E30" s="4"/>
      <c r="F30" s="4"/>
      <c r="G30" s="4"/>
      <c r="H30" s="4"/>
      <c r="I30" s="4"/>
      <c r="J30" s="4"/>
      <c r="K30" s="4"/>
      <c r="L30" s="4"/>
    </row>
    <row r="31" customFormat="false" ht="24.75" hidden="false" customHeight="true" outlineLevel="0" collapsed="false">
      <c r="A31" s="4"/>
      <c r="B31" s="4"/>
      <c r="C31" s="4"/>
      <c r="D31" s="4"/>
      <c r="E31" s="4"/>
      <c r="F31" s="4"/>
      <c r="G31" s="4"/>
      <c r="H31" s="4"/>
      <c r="I31" s="4"/>
      <c r="J31" s="4"/>
      <c r="K31" s="4"/>
      <c r="L31" s="4"/>
    </row>
    <row r="32" customFormat="false" ht="24.75" hidden="false" customHeight="true" outlineLevel="0" collapsed="false">
      <c r="A32" s="4"/>
      <c r="B32" s="4"/>
      <c r="C32" s="4"/>
      <c r="D32" s="4"/>
      <c r="E32" s="4"/>
      <c r="F32" s="4"/>
      <c r="G32" s="4"/>
      <c r="H32" s="4"/>
      <c r="I32" s="4"/>
      <c r="J32" s="4"/>
      <c r="K32" s="4"/>
      <c r="L32" s="4"/>
    </row>
    <row r="33" customFormat="false" ht="24.75" hidden="false" customHeight="true" outlineLevel="0" collapsed="false">
      <c r="A33" s="4"/>
      <c r="B33" s="4"/>
      <c r="C33" s="4"/>
      <c r="D33" s="4"/>
      <c r="E33" s="4"/>
      <c r="F33" s="4"/>
      <c r="G33" s="4"/>
      <c r="H33" s="4"/>
      <c r="I33" s="4"/>
      <c r="J33" s="4"/>
      <c r="K33" s="4"/>
      <c r="L33" s="4"/>
    </row>
    <row r="34" customFormat="false" ht="24.75" hidden="false" customHeight="true" outlineLevel="0" collapsed="false">
      <c r="A34" s="4"/>
      <c r="B34" s="4"/>
      <c r="C34" s="4"/>
      <c r="D34" s="4"/>
      <c r="E34" s="4"/>
      <c r="F34" s="4"/>
      <c r="G34" s="4"/>
      <c r="H34" s="4"/>
      <c r="I34" s="4"/>
      <c r="J34" s="4"/>
      <c r="K34" s="4"/>
      <c r="L34" s="4"/>
    </row>
    <row r="35" customFormat="false" ht="24.75" hidden="false" customHeight="true" outlineLevel="0" collapsed="false">
      <c r="A35" s="4"/>
      <c r="B35" s="4"/>
      <c r="C35" s="4"/>
      <c r="D35" s="4"/>
      <c r="E35" s="4"/>
      <c r="F35" s="4"/>
      <c r="G35" s="4"/>
      <c r="H35" s="4"/>
      <c r="I35" s="4"/>
      <c r="J35" s="4"/>
      <c r="K35" s="4"/>
      <c r="L35" s="4"/>
    </row>
    <row r="36" customFormat="false" ht="24.75" hidden="false" customHeight="true" outlineLevel="0" collapsed="false">
      <c r="A36" s="4"/>
      <c r="B36" s="4"/>
      <c r="C36" s="4"/>
      <c r="D36" s="4"/>
      <c r="E36" s="4"/>
      <c r="F36" s="4"/>
      <c r="G36" s="4"/>
      <c r="H36" s="4"/>
      <c r="I36" s="4"/>
      <c r="J36" s="4"/>
      <c r="K36" s="4"/>
      <c r="L36" s="4"/>
    </row>
    <row r="37" customFormat="false" ht="24.75" hidden="false" customHeight="true" outlineLevel="0" collapsed="false">
      <c r="A37" s="4"/>
      <c r="B37" s="4"/>
      <c r="C37" s="4"/>
      <c r="D37" s="4"/>
      <c r="E37" s="4"/>
      <c r="F37" s="4"/>
      <c r="G37" s="4"/>
      <c r="H37" s="4"/>
      <c r="I37" s="4"/>
      <c r="J37" s="4"/>
      <c r="K37" s="4"/>
      <c r="L37" s="4"/>
    </row>
    <row r="38" customFormat="false" ht="24.75" hidden="false" customHeight="true" outlineLevel="0" collapsed="false">
      <c r="A38" s="4"/>
      <c r="B38" s="4"/>
      <c r="C38" s="4"/>
      <c r="D38" s="4"/>
      <c r="E38" s="4"/>
      <c r="F38" s="4"/>
      <c r="G38" s="4"/>
      <c r="H38" s="4"/>
      <c r="I38" s="4"/>
      <c r="J38" s="4"/>
      <c r="K38" s="4"/>
      <c r="L38" s="4"/>
    </row>
    <row r="39" customFormat="false" ht="24.75" hidden="false" customHeight="true" outlineLevel="0" collapsed="false">
      <c r="A39" s="4"/>
      <c r="B39" s="4"/>
      <c r="C39" s="4"/>
      <c r="D39" s="4"/>
      <c r="E39" s="4"/>
      <c r="F39" s="4"/>
      <c r="G39" s="4"/>
      <c r="H39" s="4"/>
      <c r="I39" s="4"/>
      <c r="J39" s="4"/>
      <c r="K39" s="4"/>
      <c r="L39" s="4"/>
    </row>
    <row r="40" customFormat="false" ht="24.75" hidden="false" customHeight="true" outlineLevel="0" collapsed="false">
      <c r="A40" s="4"/>
      <c r="B40" s="4"/>
      <c r="C40" s="4"/>
      <c r="D40" s="4"/>
      <c r="E40" s="4"/>
      <c r="F40" s="4"/>
      <c r="G40" s="4"/>
      <c r="H40" s="4"/>
      <c r="I40" s="4"/>
      <c r="J40" s="4"/>
      <c r="K40" s="4"/>
      <c r="L40" s="4"/>
    </row>
    <row r="41" customFormat="false" ht="24.75" hidden="false" customHeight="true" outlineLevel="0" collapsed="false">
      <c r="A41" s="4"/>
      <c r="B41" s="4"/>
      <c r="C41" s="4"/>
      <c r="D41" s="4"/>
      <c r="E41" s="4"/>
      <c r="F41" s="4"/>
      <c r="G41" s="4"/>
      <c r="H41" s="4"/>
      <c r="I41" s="4"/>
      <c r="J41" s="4"/>
      <c r="K41" s="4"/>
      <c r="L41" s="4"/>
    </row>
    <row r="42" customFormat="false" ht="24.75" hidden="false" customHeight="true" outlineLevel="0" collapsed="false">
      <c r="A42" s="4"/>
      <c r="B42" s="4"/>
      <c r="C42" s="4"/>
      <c r="D42" s="4"/>
      <c r="E42" s="4"/>
      <c r="F42" s="4"/>
      <c r="G42" s="4"/>
      <c r="H42" s="4"/>
      <c r="I42" s="4"/>
      <c r="J42" s="4"/>
      <c r="K42" s="4"/>
      <c r="L42" s="4"/>
    </row>
    <row r="43" customFormat="false" ht="24.75" hidden="false" customHeight="true" outlineLevel="0" collapsed="false">
      <c r="A43" s="4"/>
      <c r="B43" s="4"/>
      <c r="C43" s="4"/>
      <c r="D43" s="4"/>
      <c r="E43" s="4"/>
      <c r="F43" s="4"/>
      <c r="G43" s="4"/>
      <c r="H43" s="4"/>
      <c r="I43" s="4"/>
      <c r="J43" s="4"/>
      <c r="K43" s="4"/>
      <c r="L43" s="4"/>
    </row>
    <row r="44" customFormat="false" ht="24.75" hidden="false" customHeight="true" outlineLevel="0" collapsed="false">
      <c r="A44" s="4"/>
      <c r="B44" s="4"/>
      <c r="C44" s="4"/>
      <c r="D44" s="4"/>
      <c r="E44" s="4"/>
      <c r="F44" s="4"/>
      <c r="G44" s="4"/>
      <c r="H44" s="4"/>
      <c r="I44" s="4"/>
      <c r="J44" s="4"/>
      <c r="K44" s="4"/>
      <c r="L44" s="4"/>
    </row>
    <row r="45" customFormat="false" ht="24.75" hidden="false" customHeight="true" outlineLevel="0" collapsed="false">
      <c r="A45" s="4"/>
      <c r="B45" s="4"/>
      <c r="C45" s="4"/>
      <c r="D45" s="4"/>
      <c r="E45" s="4"/>
      <c r="F45" s="4"/>
      <c r="G45" s="4"/>
      <c r="H45" s="4"/>
      <c r="I45" s="4"/>
      <c r="J45" s="4"/>
      <c r="K45" s="4"/>
      <c r="L45" s="4"/>
    </row>
    <row r="46" customFormat="false" ht="24.75" hidden="false" customHeight="true" outlineLevel="0" collapsed="false">
      <c r="A46" s="4"/>
      <c r="B46" s="4"/>
      <c r="C46" s="4"/>
      <c r="D46" s="4"/>
      <c r="E46" s="4"/>
      <c r="F46" s="4"/>
      <c r="G46" s="4"/>
      <c r="H46" s="4"/>
      <c r="I46" s="4"/>
      <c r="J46" s="4"/>
      <c r="K46" s="4"/>
      <c r="L46" s="4"/>
    </row>
    <row r="47" customFormat="false" ht="24.75" hidden="false" customHeight="true" outlineLevel="0" collapsed="false">
      <c r="A47" s="4"/>
      <c r="B47" s="4"/>
      <c r="C47" s="4"/>
      <c r="D47" s="4"/>
      <c r="E47" s="4"/>
      <c r="F47" s="4"/>
      <c r="G47" s="4"/>
      <c r="H47" s="4"/>
      <c r="I47" s="4"/>
      <c r="J47" s="4"/>
      <c r="K47" s="4"/>
      <c r="L47" s="4"/>
    </row>
    <row r="48" customFormat="false" ht="24.75" hidden="false" customHeight="true" outlineLevel="0" collapsed="false">
      <c r="A48" s="4"/>
      <c r="B48" s="4"/>
      <c r="C48" s="4"/>
      <c r="D48" s="4"/>
      <c r="E48" s="4"/>
      <c r="F48" s="4"/>
      <c r="G48" s="4"/>
      <c r="H48" s="4"/>
      <c r="I48" s="4"/>
      <c r="J48" s="4"/>
      <c r="K48" s="4"/>
      <c r="L48" s="4"/>
    </row>
    <row r="49" customFormat="false" ht="24.75" hidden="false" customHeight="true" outlineLevel="0" collapsed="false">
      <c r="A49" s="4"/>
      <c r="B49" s="4"/>
      <c r="C49" s="4"/>
      <c r="D49" s="4"/>
      <c r="E49" s="4"/>
      <c r="F49" s="4"/>
      <c r="G49" s="4"/>
      <c r="H49" s="4"/>
      <c r="I49" s="4"/>
      <c r="J49" s="4"/>
      <c r="K49" s="4"/>
      <c r="L49" s="4"/>
    </row>
    <row r="50" customFormat="false" ht="24.75" hidden="false" customHeight="true" outlineLevel="0" collapsed="false">
      <c r="A50" s="4"/>
      <c r="B50" s="4"/>
      <c r="C50" s="4"/>
      <c r="D50" s="4"/>
      <c r="E50" s="4"/>
      <c r="F50" s="4"/>
      <c r="G50" s="4"/>
      <c r="H50" s="4"/>
      <c r="I50" s="4"/>
      <c r="J50" s="4"/>
      <c r="K50" s="4"/>
      <c r="L50" s="4"/>
    </row>
    <row r="51" customFormat="false" ht="24.75" hidden="false" customHeight="true" outlineLevel="0" collapsed="false">
      <c r="A51" s="4"/>
      <c r="B51" s="4"/>
      <c r="C51" s="4"/>
      <c r="D51" s="4"/>
      <c r="E51" s="4"/>
      <c r="F51" s="4"/>
      <c r="G51" s="4"/>
      <c r="H51" s="4"/>
      <c r="I51" s="4"/>
      <c r="J51" s="4"/>
      <c r="K51" s="4"/>
      <c r="L51" s="4"/>
    </row>
    <row r="52" customFormat="false" ht="24.75" hidden="false" customHeight="true" outlineLevel="0" collapsed="false">
      <c r="A52" s="4"/>
      <c r="B52" s="4"/>
      <c r="C52" s="4"/>
      <c r="D52" s="4"/>
      <c r="E52" s="4"/>
      <c r="F52" s="4"/>
      <c r="G52" s="4"/>
      <c r="H52" s="4"/>
      <c r="I52" s="4"/>
      <c r="J52" s="4"/>
      <c r="K52" s="4"/>
      <c r="L52" s="4"/>
    </row>
    <row r="53" customFormat="false" ht="24.75" hidden="false" customHeight="true" outlineLevel="0" collapsed="false">
      <c r="A53" s="4"/>
      <c r="B53" s="4"/>
      <c r="C53" s="4"/>
      <c r="D53" s="4"/>
      <c r="E53" s="4"/>
      <c r="F53" s="4"/>
      <c r="G53" s="4"/>
      <c r="H53" s="4"/>
      <c r="I53" s="4"/>
      <c r="J53" s="4"/>
      <c r="K53" s="4"/>
      <c r="L53" s="4"/>
    </row>
    <row r="54" customFormat="false" ht="24.75" hidden="false" customHeight="true" outlineLevel="0" collapsed="false">
      <c r="A54" s="4"/>
      <c r="B54" s="4"/>
      <c r="C54" s="4"/>
      <c r="D54" s="4"/>
      <c r="E54" s="4"/>
      <c r="F54" s="4"/>
      <c r="G54" s="4"/>
      <c r="H54" s="4"/>
      <c r="I54" s="4"/>
      <c r="J54" s="4"/>
      <c r="K54" s="4"/>
      <c r="L54" s="4"/>
    </row>
    <row r="55" customFormat="false" ht="24.75" hidden="false" customHeight="true" outlineLevel="0" collapsed="false">
      <c r="A55" s="4"/>
      <c r="B55" s="4"/>
      <c r="C55" s="4"/>
      <c r="D55" s="4"/>
      <c r="E55" s="4"/>
      <c r="F55" s="4"/>
      <c r="G55" s="4"/>
      <c r="H55" s="4"/>
      <c r="I55" s="4"/>
      <c r="J55" s="4"/>
      <c r="K55" s="4"/>
      <c r="L55" s="4"/>
    </row>
    <row r="56" customFormat="false" ht="24.75" hidden="false" customHeight="true" outlineLevel="0" collapsed="false">
      <c r="A56" s="4"/>
      <c r="B56" s="4"/>
      <c r="C56" s="4"/>
      <c r="D56" s="4"/>
      <c r="E56" s="4"/>
      <c r="F56" s="4"/>
      <c r="G56" s="4"/>
      <c r="H56" s="4"/>
      <c r="I56" s="4"/>
      <c r="J56" s="4"/>
      <c r="K56" s="4"/>
      <c r="L56" s="4"/>
    </row>
    <row r="57" customFormat="false" ht="24.75" hidden="false" customHeight="true" outlineLevel="0" collapsed="false">
      <c r="A57" s="4"/>
      <c r="B57" s="4"/>
      <c r="C57" s="4"/>
      <c r="D57" s="4"/>
      <c r="E57" s="4"/>
      <c r="F57" s="4"/>
      <c r="G57" s="4"/>
      <c r="H57" s="4"/>
      <c r="I57" s="4"/>
      <c r="J57" s="4"/>
      <c r="K57" s="4"/>
      <c r="L57" s="4"/>
    </row>
    <row r="58" customFormat="false" ht="24.75" hidden="false" customHeight="true" outlineLevel="0" collapsed="false">
      <c r="A58" s="4"/>
      <c r="B58" s="4"/>
      <c r="C58" s="4"/>
      <c r="D58" s="4"/>
      <c r="E58" s="4"/>
      <c r="F58" s="4"/>
      <c r="G58" s="4"/>
      <c r="H58" s="4"/>
      <c r="I58" s="4"/>
      <c r="J58" s="4"/>
      <c r="K58" s="4"/>
      <c r="L58" s="4"/>
    </row>
    <row r="59" customFormat="false" ht="24.75" hidden="false" customHeight="true" outlineLevel="0" collapsed="false">
      <c r="A59" s="4"/>
      <c r="B59" s="4"/>
      <c r="C59" s="4"/>
      <c r="D59" s="4"/>
      <c r="E59" s="4"/>
      <c r="F59" s="4"/>
      <c r="G59" s="4"/>
      <c r="H59" s="4"/>
      <c r="I59" s="4"/>
      <c r="J59" s="4"/>
      <c r="K59" s="4"/>
      <c r="L59" s="4"/>
    </row>
    <row r="60" customFormat="false" ht="24.75" hidden="false" customHeight="true" outlineLevel="0" collapsed="false">
      <c r="A60" s="4"/>
      <c r="B60" s="4"/>
      <c r="C60" s="4"/>
      <c r="D60" s="4"/>
      <c r="E60" s="4"/>
      <c r="F60" s="4"/>
      <c r="G60" s="4"/>
      <c r="H60" s="4"/>
      <c r="I60" s="4"/>
      <c r="J60" s="4"/>
      <c r="K60" s="4"/>
      <c r="L60" s="4"/>
    </row>
    <row r="61" customFormat="false" ht="24.75" hidden="false" customHeight="true" outlineLevel="0" collapsed="false">
      <c r="A61" s="4"/>
      <c r="B61" s="4"/>
      <c r="C61" s="4"/>
      <c r="D61" s="4"/>
      <c r="E61" s="4"/>
      <c r="F61" s="4"/>
      <c r="G61" s="4"/>
      <c r="H61" s="4"/>
      <c r="I61" s="4"/>
      <c r="J61" s="4"/>
      <c r="K61" s="4"/>
      <c r="L61" s="4"/>
    </row>
    <row r="62" customFormat="false" ht="24.75" hidden="false" customHeight="true" outlineLevel="0" collapsed="false">
      <c r="A62" s="4"/>
      <c r="B62" s="4"/>
      <c r="C62" s="4"/>
      <c r="D62" s="4"/>
      <c r="E62" s="4"/>
      <c r="F62" s="4"/>
      <c r="G62" s="4"/>
      <c r="H62" s="4"/>
      <c r="I62" s="4"/>
      <c r="J62" s="4"/>
      <c r="K62" s="4"/>
      <c r="L62" s="4"/>
    </row>
    <row r="63" customFormat="false" ht="24.75" hidden="false" customHeight="true" outlineLevel="0" collapsed="false">
      <c r="A63" s="4"/>
      <c r="B63" s="4"/>
      <c r="C63" s="4"/>
      <c r="D63" s="4"/>
      <c r="E63" s="4"/>
      <c r="F63" s="4"/>
      <c r="G63" s="4"/>
      <c r="H63" s="4"/>
      <c r="I63" s="4"/>
      <c r="J63" s="4"/>
      <c r="K63" s="4"/>
      <c r="L63" s="4"/>
    </row>
    <row r="64" customFormat="false" ht="24.75" hidden="false" customHeight="true" outlineLevel="0" collapsed="false">
      <c r="A64" s="4"/>
      <c r="B64" s="4"/>
      <c r="C64" s="4"/>
      <c r="D64" s="4"/>
      <c r="E64" s="4"/>
      <c r="F64" s="4"/>
      <c r="G64" s="4"/>
      <c r="H64" s="4"/>
      <c r="I64" s="4"/>
      <c r="J64" s="4"/>
      <c r="K64" s="4"/>
      <c r="L64" s="4"/>
    </row>
    <row r="65" customFormat="false" ht="24.75" hidden="false" customHeight="true" outlineLevel="0" collapsed="false">
      <c r="A65" s="4"/>
      <c r="B65" s="4"/>
      <c r="C65" s="4"/>
      <c r="D65" s="4"/>
      <c r="E65" s="4"/>
      <c r="F65" s="4"/>
      <c r="G65" s="4"/>
      <c r="H65" s="4"/>
      <c r="I65" s="4"/>
      <c r="J65" s="4"/>
      <c r="K65" s="4"/>
      <c r="L65" s="4"/>
    </row>
    <row r="66" customFormat="false" ht="24.75" hidden="false" customHeight="true" outlineLevel="0" collapsed="false">
      <c r="A66" s="4"/>
      <c r="B66" s="4"/>
      <c r="C66" s="4"/>
      <c r="D66" s="4"/>
      <c r="E66" s="4"/>
      <c r="F66" s="4"/>
      <c r="G66" s="4"/>
      <c r="H66" s="4"/>
      <c r="I66" s="4"/>
      <c r="J66" s="4"/>
      <c r="K66" s="4"/>
      <c r="L66" s="4"/>
    </row>
    <row r="67" customFormat="false" ht="24.75" hidden="false" customHeight="true" outlineLevel="0" collapsed="false">
      <c r="A67" s="4"/>
      <c r="B67" s="4"/>
      <c r="C67" s="4"/>
      <c r="D67" s="4"/>
      <c r="E67" s="4"/>
      <c r="F67" s="4"/>
      <c r="G67" s="4"/>
      <c r="H67" s="4"/>
      <c r="I67" s="4"/>
      <c r="J67" s="4"/>
      <c r="K67" s="4"/>
      <c r="L67" s="4"/>
    </row>
    <row r="68" customFormat="false" ht="24.75" hidden="false" customHeight="true" outlineLevel="0" collapsed="false">
      <c r="A68" s="4"/>
      <c r="B68" s="4"/>
      <c r="C68" s="4"/>
      <c r="D68" s="4"/>
      <c r="E68" s="4"/>
      <c r="F68" s="4"/>
      <c r="G68" s="4"/>
      <c r="H68" s="4"/>
      <c r="I68" s="4"/>
      <c r="J68" s="4"/>
      <c r="K68" s="4"/>
      <c r="L68" s="4"/>
    </row>
    <row r="69" customFormat="false" ht="24.75" hidden="false" customHeight="true" outlineLevel="0" collapsed="false">
      <c r="A69" s="4"/>
      <c r="B69" s="4"/>
      <c r="C69" s="4"/>
      <c r="D69" s="4"/>
      <c r="E69" s="4"/>
      <c r="F69" s="4"/>
      <c r="G69" s="4"/>
      <c r="H69" s="4"/>
      <c r="I69" s="4"/>
      <c r="J69" s="4"/>
      <c r="K69" s="4"/>
      <c r="L69" s="4"/>
    </row>
    <row r="70" customFormat="false" ht="24.75" hidden="false" customHeight="true" outlineLevel="0" collapsed="false">
      <c r="A70" s="4"/>
      <c r="B70" s="4"/>
      <c r="C70" s="4"/>
      <c r="D70" s="4"/>
      <c r="E70" s="4"/>
      <c r="F70" s="4"/>
      <c r="G70" s="4"/>
      <c r="H70" s="4"/>
      <c r="I70" s="4"/>
      <c r="J70" s="4"/>
      <c r="K70" s="4"/>
      <c r="L70" s="4"/>
    </row>
    <row r="71" customFormat="false" ht="24.75" hidden="false" customHeight="true" outlineLevel="0" collapsed="false">
      <c r="A71" s="4"/>
      <c r="B71" s="4"/>
      <c r="C71" s="4"/>
      <c r="D71" s="4"/>
      <c r="E71" s="4"/>
      <c r="F71" s="4"/>
      <c r="G71" s="4"/>
      <c r="H71" s="4"/>
      <c r="I71" s="4"/>
      <c r="J71" s="4"/>
      <c r="K71" s="4"/>
      <c r="L71" s="4"/>
    </row>
    <row r="72" customFormat="false" ht="24.75" hidden="false" customHeight="true" outlineLevel="0" collapsed="false">
      <c r="A72" s="4"/>
      <c r="B72" s="4"/>
      <c r="C72" s="4"/>
      <c r="D72" s="4"/>
      <c r="E72" s="4"/>
      <c r="F72" s="4"/>
      <c r="G72" s="4"/>
      <c r="H72" s="4"/>
      <c r="I72" s="4"/>
      <c r="J72" s="4"/>
      <c r="K72" s="4"/>
      <c r="L72" s="4"/>
    </row>
    <row r="73" customFormat="false" ht="24.75" hidden="false" customHeight="true" outlineLevel="0" collapsed="false">
      <c r="A73" s="4"/>
      <c r="B73" s="4"/>
      <c r="C73" s="4"/>
      <c r="D73" s="4"/>
      <c r="E73" s="4"/>
      <c r="F73" s="4"/>
      <c r="G73" s="4"/>
      <c r="H73" s="4"/>
      <c r="I73" s="4"/>
      <c r="J73" s="4"/>
      <c r="K73" s="4"/>
      <c r="L73" s="4"/>
    </row>
    <row r="74" customFormat="false" ht="24.75" hidden="false" customHeight="true" outlineLevel="0" collapsed="false">
      <c r="A74" s="4"/>
      <c r="B74" s="4"/>
      <c r="C74" s="4"/>
      <c r="D74" s="4"/>
      <c r="E74" s="4"/>
      <c r="F74" s="4"/>
      <c r="G74" s="4"/>
      <c r="H74" s="4"/>
      <c r="I74" s="4"/>
      <c r="J74" s="4"/>
      <c r="K74" s="4"/>
      <c r="L74" s="4"/>
    </row>
    <row r="75" customFormat="false" ht="24.75" hidden="false" customHeight="true" outlineLevel="0" collapsed="false">
      <c r="A75" s="4"/>
      <c r="B75" s="4"/>
      <c r="C75" s="4"/>
      <c r="D75" s="4"/>
      <c r="E75" s="4"/>
      <c r="F75" s="4"/>
      <c r="G75" s="4"/>
      <c r="H75" s="4"/>
      <c r="I75" s="4"/>
      <c r="J75" s="4"/>
      <c r="K75" s="4"/>
      <c r="L75" s="4"/>
    </row>
    <row r="76" customFormat="false" ht="24.75" hidden="false" customHeight="true" outlineLevel="0" collapsed="false">
      <c r="A76" s="4"/>
      <c r="B76" s="4"/>
      <c r="C76" s="4"/>
      <c r="D76" s="4"/>
      <c r="E76" s="4"/>
      <c r="F76" s="4"/>
      <c r="G76" s="4"/>
      <c r="H76" s="4"/>
      <c r="I76" s="4"/>
      <c r="J76" s="4"/>
      <c r="K76" s="4"/>
      <c r="L76" s="4"/>
    </row>
    <row r="77" customFormat="false" ht="24.75" hidden="false" customHeight="true" outlineLevel="0" collapsed="false">
      <c r="A77" s="4"/>
      <c r="B77" s="4"/>
      <c r="C77" s="4"/>
      <c r="D77" s="4"/>
      <c r="E77" s="4"/>
      <c r="F77" s="4"/>
      <c r="G77" s="4"/>
      <c r="H77" s="4"/>
      <c r="I77" s="4"/>
      <c r="J77" s="4"/>
      <c r="K77" s="4"/>
      <c r="L77" s="4"/>
    </row>
    <row r="78" customFormat="false" ht="24.75" hidden="false" customHeight="true" outlineLevel="0" collapsed="false">
      <c r="A78" s="4"/>
      <c r="B78" s="4"/>
      <c r="C78" s="4"/>
      <c r="D78" s="4"/>
      <c r="E78" s="4"/>
      <c r="F78" s="4"/>
      <c r="G78" s="4"/>
      <c r="H78" s="4"/>
      <c r="I78" s="4"/>
      <c r="J78" s="4"/>
      <c r="K78" s="4"/>
      <c r="L78" s="4"/>
    </row>
    <row r="79" customFormat="false" ht="24.75" hidden="false" customHeight="true" outlineLevel="0" collapsed="false">
      <c r="A79" s="4"/>
      <c r="B79" s="4"/>
      <c r="C79" s="4"/>
      <c r="D79" s="4"/>
      <c r="E79" s="4"/>
      <c r="F79" s="4"/>
      <c r="G79" s="4"/>
      <c r="H79" s="4"/>
      <c r="I79" s="4"/>
      <c r="J79" s="4"/>
      <c r="K79" s="4"/>
      <c r="L79" s="4"/>
    </row>
    <row r="80" customFormat="false" ht="24.75" hidden="false" customHeight="true" outlineLevel="0" collapsed="false">
      <c r="A80" s="4"/>
      <c r="B80" s="4"/>
      <c r="C80" s="4"/>
      <c r="D80" s="4"/>
      <c r="E80" s="4"/>
      <c r="F80" s="4"/>
      <c r="G80" s="4"/>
      <c r="H80" s="4"/>
      <c r="I80" s="4"/>
      <c r="J80" s="4"/>
      <c r="K80" s="4"/>
      <c r="L80" s="4"/>
    </row>
    <row r="81" customFormat="false" ht="24.75" hidden="false" customHeight="true" outlineLevel="0" collapsed="false">
      <c r="A81" s="4"/>
      <c r="B81" s="4"/>
      <c r="C81" s="4"/>
      <c r="D81" s="4"/>
      <c r="E81" s="4"/>
      <c r="F81" s="4"/>
      <c r="G81" s="4"/>
      <c r="H81" s="4"/>
      <c r="I81" s="4"/>
      <c r="J81" s="4"/>
      <c r="K81" s="4"/>
      <c r="L81" s="4"/>
    </row>
    <row r="82" customFormat="false" ht="24.75" hidden="false" customHeight="true" outlineLevel="0" collapsed="false">
      <c r="A82" s="4"/>
      <c r="B82" s="4"/>
      <c r="C82" s="4"/>
      <c r="D82" s="4"/>
      <c r="E82" s="4"/>
      <c r="F82" s="4"/>
      <c r="G82" s="4"/>
      <c r="H82" s="4"/>
      <c r="I82" s="4"/>
      <c r="J82" s="4"/>
      <c r="K82" s="4"/>
      <c r="L82" s="4"/>
    </row>
    <row r="83" customFormat="false" ht="24.75" hidden="false" customHeight="true" outlineLevel="0" collapsed="false">
      <c r="A83" s="4"/>
      <c r="B83" s="4"/>
      <c r="C83" s="4"/>
      <c r="D83" s="4"/>
      <c r="E83" s="4"/>
      <c r="F83" s="4"/>
      <c r="G83" s="4"/>
      <c r="H83" s="4"/>
      <c r="I83" s="4"/>
      <c r="J83" s="4"/>
      <c r="K83" s="4"/>
      <c r="L83" s="4"/>
    </row>
    <row r="84" customFormat="false" ht="24.75" hidden="false" customHeight="true" outlineLevel="0" collapsed="false">
      <c r="A84" s="4"/>
      <c r="B84" s="4"/>
      <c r="C84" s="4"/>
      <c r="D84" s="4"/>
      <c r="E84" s="4"/>
      <c r="F84" s="4"/>
      <c r="G84" s="4"/>
      <c r="H84" s="4"/>
      <c r="I84" s="4"/>
      <c r="J84" s="4"/>
      <c r="K84" s="4"/>
      <c r="L84" s="4"/>
    </row>
    <row r="85" customFormat="false" ht="24.75" hidden="false" customHeight="true" outlineLevel="0" collapsed="false">
      <c r="A85" s="4"/>
      <c r="B85" s="4"/>
      <c r="C85" s="4"/>
      <c r="D85" s="4"/>
      <c r="E85" s="4"/>
      <c r="F85" s="4"/>
      <c r="G85" s="4"/>
      <c r="H85" s="4"/>
      <c r="I85" s="4"/>
      <c r="J85" s="4"/>
      <c r="K85" s="4"/>
      <c r="L85" s="4"/>
    </row>
    <row r="86" customFormat="false" ht="24.75" hidden="false" customHeight="true" outlineLevel="0" collapsed="false">
      <c r="A86" s="4"/>
      <c r="B86" s="4"/>
      <c r="C86" s="4"/>
      <c r="D86" s="4"/>
      <c r="E86" s="4"/>
      <c r="F86" s="4"/>
      <c r="G86" s="4"/>
      <c r="H86" s="4"/>
      <c r="I86" s="4"/>
      <c r="J86" s="4"/>
      <c r="K86" s="4"/>
      <c r="L86" s="4"/>
    </row>
    <row r="87" customFormat="false" ht="24.75" hidden="false" customHeight="true" outlineLevel="0" collapsed="false">
      <c r="A87" s="4"/>
      <c r="B87" s="4"/>
      <c r="C87" s="4"/>
      <c r="D87" s="4"/>
      <c r="E87" s="4"/>
      <c r="F87" s="4"/>
      <c r="G87" s="4"/>
      <c r="H87" s="4"/>
      <c r="I87" s="4"/>
      <c r="J87" s="4"/>
      <c r="K87" s="4"/>
      <c r="L87" s="4"/>
    </row>
    <row r="88" customFormat="false" ht="24.75" hidden="false" customHeight="true" outlineLevel="0" collapsed="false">
      <c r="A88" s="4"/>
      <c r="B88" s="4"/>
      <c r="C88" s="4"/>
      <c r="D88" s="4"/>
      <c r="E88" s="4"/>
      <c r="F88" s="4"/>
      <c r="G88" s="4"/>
      <c r="H88" s="4"/>
      <c r="I88" s="4"/>
      <c r="J88" s="4"/>
      <c r="K88" s="4"/>
      <c r="L88" s="4"/>
    </row>
    <row r="89" customFormat="false" ht="24.75" hidden="false" customHeight="true" outlineLevel="0" collapsed="false">
      <c r="A89" s="4"/>
      <c r="B89" s="4"/>
      <c r="C89" s="4"/>
      <c r="D89" s="4"/>
      <c r="E89" s="4"/>
      <c r="F89" s="4"/>
      <c r="G89" s="4"/>
      <c r="H89" s="4"/>
      <c r="I89" s="4"/>
      <c r="J89" s="4"/>
      <c r="K89" s="4"/>
      <c r="L89" s="4"/>
    </row>
    <row r="90" customFormat="false" ht="24.75" hidden="false" customHeight="true" outlineLevel="0" collapsed="false">
      <c r="A90" s="4"/>
      <c r="B90" s="4"/>
      <c r="C90" s="4"/>
      <c r="D90" s="4"/>
      <c r="E90" s="4"/>
      <c r="F90" s="4"/>
      <c r="G90" s="4"/>
      <c r="H90" s="4"/>
      <c r="I90" s="4"/>
      <c r="J90" s="4"/>
      <c r="K90" s="4"/>
      <c r="L90" s="4"/>
    </row>
    <row r="91" customFormat="false" ht="24.75" hidden="false" customHeight="true" outlineLevel="0" collapsed="false">
      <c r="A91" s="4"/>
      <c r="B91" s="4"/>
      <c r="C91" s="4"/>
      <c r="D91" s="4"/>
      <c r="E91" s="4"/>
      <c r="F91" s="4"/>
      <c r="G91" s="4"/>
      <c r="H91" s="4"/>
      <c r="I91" s="4"/>
      <c r="J91" s="4"/>
      <c r="K91" s="4"/>
      <c r="L91" s="4"/>
    </row>
    <row r="92" customFormat="false" ht="24.75" hidden="false" customHeight="true" outlineLevel="0" collapsed="false">
      <c r="A92" s="4"/>
      <c r="B92" s="4"/>
      <c r="C92" s="4"/>
      <c r="D92" s="4"/>
      <c r="E92" s="4"/>
      <c r="F92" s="4"/>
      <c r="G92" s="4"/>
      <c r="H92" s="4"/>
      <c r="I92" s="4"/>
      <c r="J92" s="4"/>
      <c r="K92" s="4"/>
      <c r="L92" s="4"/>
    </row>
    <row r="93" customFormat="false" ht="24.75" hidden="false" customHeight="true" outlineLevel="0" collapsed="false">
      <c r="A93" s="4"/>
      <c r="B93" s="4"/>
      <c r="C93" s="4"/>
      <c r="D93" s="4"/>
      <c r="E93" s="4"/>
      <c r="F93" s="4"/>
      <c r="G93" s="4"/>
      <c r="H93" s="4"/>
      <c r="I93" s="4"/>
      <c r="J93" s="4"/>
      <c r="K93" s="4"/>
      <c r="L93" s="4"/>
    </row>
    <row r="94" customFormat="false" ht="24.75" hidden="false" customHeight="true" outlineLevel="0" collapsed="false">
      <c r="A94" s="4"/>
      <c r="B94" s="4"/>
      <c r="C94" s="4"/>
      <c r="D94" s="4"/>
      <c r="E94" s="4"/>
      <c r="F94" s="4"/>
      <c r="G94" s="4"/>
      <c r="H94" s="4"/>
      <c r="I94" s="4"/>
      <c r="J94" s="4"/>
      <c r="K94" s="4"/>
      <c r="L94" s="4"/>
    </row>
    <row r="95" customFormat="false" ht="24.75" hidden="false" customHeight="true" outlineLevel="0" collapsed="false">
      <c r="A95" s="4"/>
      <c r="B95" s="4"/>
      <c r="C95" s="4"/>
      <c r="D95" s="4"/>
      <c r="E95" s="4"/>
      <c r="F95" s="4"/>
      <c r="G95" s="4"/>
      <c r="H95" s="4"/>
      <c r="I95" s="4"/>
      <c r="J95" s="4"/>
      <c r="K95" s="4"/>
      <c r="L95" s="4"/>
    </row>
    <row r="96" customFormat="false" ht="24.75" hidden="false" customHeight="true" outlineLevel="0" collapsed="false">
      <c r="A96" s="4"/>
      <c r="B96" s="4"/>
      <c r="C96" s="4"/>
      <c r="D96" s="4"/>
      <c r="E96" s="4"/>
      <c r="F96" s="4"/>
      <c r="G96" s="4"/>
      <c r="H96" s="4"/>
      <c r="I96" s="4"/>
      <c r="J96" s="4"/>
      <c r="K96" s="4"/>
      <c r="L96" s="4"/>
    </row>
    <row r="97" customFormat="false" ht="24.75" hidden="false" customHeight="true" outlineLevel="0" collapsed="false">
      <c r="A97" s="4"/>
      <c r="B97" s="4"/>
      <c r="C97" s="4"/>
      <c r="D97" s="4"/>
      <c r="E97" s="4"/>
      <c r="F97" s="4"/>
      <c r="G97" s="4"/>
      <c r="H97" s="4"/>
      <c r="I97" s="4"/>
      <c r="J97" s="4"/>
      <c r="K97" s="4"/>
      <c r="L97" s="4"/>
    </row>
    <row r="98" customFormat="false" ht="24.75" hidden="false" customHeight="true" outlineLevel="0" collapsed="false">
      <c r="A98" s="4"/>
      <c r="B98" s="4"/>
      <c r="C98" s="4"/>
      <c r="D98" s="4"/>
      <c r="E98" s="4"/>
      <c r="F98" s="4"/>
      <c r="G98" s="4"/>
      <c r="H98" s="4"/>
      <c r="I98" s="4"/>
      <c r="J98" s="4"/>
      <c r="K98" s="4"/>
      <c r="L98" s="4"/>
    </row>
    <row r="99" customFormat="false" ht="24.75" hidden="false" customHeight="true" outlineLevel="0" collapsed="false">
      <c r="A99" s="4"/>
      <c r="B99" s="4"/>
      <c r="C99" s="4"/>
      <c r="D99" s="4"/>
      <c r="E99" s="4"/>
      <c r="F99" s="4"/>
      <c r="G99" s="4"/>
      <c r="H99" s="4"/>
      <c r="I99" s="4"/>
      <c r="J99" s="4"/>
      <c r="K99" s="4"/>
      <c r="L99" s="4"/>
    </row>
    <row r="100" customFormat="false" ht="24.75" hidden="false" customHeight="true" outlineLevel="0" collapsed="false">
      <c r="A100" s="4"/>
      <c r="B100" s="4"/>
      <c r="C100" s="4"/>
      <c r="D100" s="4"/>
      <c r="E100" s="4"/>
      <c r="F100" s="4"/>
      <c r="G100" s="4"/>
      <c r="H100" s="4"/>
      <c r="I100" s="4"/>
      <c r="J100" s="4"/>
      <c r="K100" s="4"/>
      <c r="L100" s="4"/>
    </row>
  </sheetData>
  <mergeCells count="18">
    <mergeCell ref="A1: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A22:H2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IFERROR(HYPERLINK("#'01_Guide'!A1","GUIDE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417</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418</v>
      </c>
      <c r="B4" s="33"/>
      <c r="C4" s="33"/>
      <c r="D4" s="33"/>
      <c r="E4" s="33"/>
      <c r="F4" s="33"/>
      <c r="G4" s="33"/>
      <c r="H4" s="33"/>
    </row>
    <row r="5" customFormat="false" ht="27" hidden="false" customHeight="true" outlineLevel="0" collapsed="false">
      <c r="A5" s="4"/>
      <c r="B5" s="30"/>
      <c r="C5" s="30"/>
      <c r="D5" s="30"/>
      <c r="E5" s="30"/>
      <c r="F5" s="30"/>
      <c r="G5" s="30"/>
      <c r="H5" s="30"/>
    </row>
    <row r="6" customFormat="false" ht="42" hidden="false" customHeight="true" outlineLevel="0" collapsed="false">
      <c r="A6" s="4" t="s">
        <v>419</v>
      </c>
      <c r="B6" s="30" t="s">
        <v>420</v>
      </c>
      <c r="C6" s="30"/>
      <c r="D6" s="30"/>
      <c r="E6" s="30"/>
      <c r="F6" s="30"/>
      <c r="G6" s="30"/>
      <c r="H6" s="30"/>
    </row>
    <row r="7" customFormat="false" ht="57" hidden="false" customHeight="true" outlineLevel="0" collapsed="false">
      <c r="A7" s="4" t="s">
        <v>421</v>
      </c>
      <c r="B7" s="30" t="s">
        <v>422</v>
      </c>
      <c r="C7" s="30"/>
      <c r="D7" s="30"/>
      <c r="E7" s="30"/>
      <c r="F7" s="30"/>
      <c r="G7" s="30"/>
      <c r="H7" s="30"/>
    </row>
    <row r="8" customFormat="false" ht="57" hidden="false" customHeight="true" outlineLevel="0" collapsed="false">
      <c r="A8" s="4" t="s">
        <v>423</v>
      </c>
      <c r="B8" s="30" t="s">
        <v>424</v>
      </c>
      <c r="C8" s="30"/>
      <c r="D8" s="30"/>
      <c r="E8" s="30"/>
      <c r="F8" s="30"/>
      <c r="G8" s="30"/>
      <c r="H8" s="30"/>
    </row>
    <row r="9" customFormat="false" ht="57" hidden="false" customHeight="true" outlineLevel="0" collapsed="false">
      <c r="A9" s="4" t="s">
        <v>425</v>
      </c>
      <c r="B9" s="30" t="s">
        <v>426</v>
      </c>
      <c r="C9" s="30"/>
      <c r="D9" s="30"/>
      <c r="E9" s="30"/>
      <c r="F9" s="30"/>
      <c r="G9" s="30"/>
      <c r="H9" s="30"/>
    </row>
    <row r="10" customFormat="false" ht="57" hidden="false" customHeight="true" outlineLevel="0" collapsed="false">
      <c r="A10" s="4" t="s">
        <v>427</v>
      </c>
      <c r="B10" s="30" t="s">
        <v>428</v>
      </c>
      <c r="C10" s="30"/>
      <c r="D10" s="30"/>
      <c r="E10" s="30"/>
      <c r="F10" s="30"/>
      <c r="G10" s="30"/>
      <c r="H10" s="30"/>
    </row>
    <row r="11" customFormat="false" ht="42" hidden="false" customHeight="true" outlineLevel="0" collapsed="false">
      <c r="A11" s="4" t="s">
        <v>68</v>
      </c>
      <c r="B11" s="30" t="s">
        <v>429</v>
      </c>
      <c r="C11" s="30"/>
      <c r="D11" s="30"/>
      <c r="E11" s="30"/>
      <c r="F11" s="30"/>
      <c r="G11" s="30"/>
      <c r="H11" s="30"/>
    </row>
    <row r="12" customFormat="false" ht="27" hidden="false" customHeight="true" outlineLevel="0" collapsed="false">
      <c r="A12" s="4"/>
      <c r="B12" s="30"/>
      <c r="C12" s="30"/>
      <c r="D12" s="30"/>
      <c r="E12" s="30"/>
      <c r="F12" s="30"/>
      <c r="G12" s="30"/>
      <c r="H12" s="30"/>
    </row>
    <row r="13" customFormat="false" ht="27" hidden="false" customHeight="true" outlineLevel="0" collapsed="false">
      <c r="A13" s="4"/>
      <c r="B13" s="30"/>
      <c r="C13" s="30"/>
      <c r="D13" s="30"/>
      <c r="E13" s="30"/>
      <c r="F13" s="30"/>
      <c r="G13" s="30"/>
      <c r="H13" s="30"/>
    </row>
    <row r="14" customFormat="false" ht="27" hidden="false" customHeight="true" outlineLevel="0" collapsed="false">
      <c r="A14" s="4"/>
      <c r="B14" s="30"/>
      <c r="C14" s="30"/>
      <c r="D14" s="30"/>
      <c r="E14" s="30"/>
      <c r="F14" s="30"/>
      <c r="G14" s="30"/>
      <c r="H14" s="30"/>
    </row>
    <row r="15" customFormat="false" ht="27" hidden="false" customHeight="true" outlineLevel="0" collapsed="false">
      <c r="A15" s="4"/>
      <c r="B15" s="30"/>
      <c r="C15" s="30"/>
      <c r="D15" s="30"/>
      <c r="E15" s="30"/>
      <c r="F15" s="30"/>
      <c r="G15" s="30"/>
      <c r="H15" s="30"/>
    </row>
    <row r="16" customFormat="false" ht="27" hidden="false" customHeight="true" outlineLevel="0" collapsed="false">
      <c r="A16" s="4"/>
      <c r="B16" s="30"/>
      <c r="C16" s="30"/>
      <c r="D16" s="30"/>
      <c r="E16" s="30"/>
      <c r="F16" s="30"/>
      <c r="G16" s="30"/>
      <c r="H16" s="30"/>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IFERROR(HYPERLINK("#'01_Reponses'!A1","Réponses   →   01_Reponses"),"Réponses   →   01_Reponses")</f>
        <v>Réponses   →   01_Reponses</v>
      </c>
      <c r="B20" s="34"/>
      <c r="C20" s="34"/>
      <c r="D20" s="34"/>
      <c r="E20" s="34"/>
      <c r="F20" s="34"/>
      <c r="G20" s="34"/>
      <c r="H20" s="34"/>
    </row>
    <row r="21" customFormat="false" ht="30.75" hidden="false" customHeight="true" outlineLevel="0" collapsed="false">
      <c r="A21" s="34" t="str">
        <f aca="false">IFERROR(HYPERLINK("#'01_Synthese_equipe'!A1","Synthèse équipe   →   01_Synthese_equipe"),"Synthèse équipe   →   01_Synthese_equipe")</f>
        <v>Synthèse équipe   →   01_Synthese_equipe</v>
      </c>
      <c r="B21" s="34"/>
      <c r="C21" s="34"/>
      <c r="D21" s="34"/>
      <c r="E21" s="34"/>
      <c r="F21" s="34"/>
      <c r="G21" s="34"/>
      <c r="H21" s="34"/>
    </row>
    <row r="23" customFormat="false" ht="36.75" hidden="false" customHeight="true" outlineLevel="0" collapsed="false">
      <c r="A23" s="11" t="s">
        <v>431</v>
      </c>
      <c r="B23" s="11"/>
      <c r="C23" s="11"/>
      <c r="D23" s="11"/>
      <c r="E23" s="11"/>
      <c r="F23" s="11"/>
      <c r="G23" s="11"/>
      <c r="H23" s="11"/>
    </row>
  </sheetData>
  <mergeCells count="21">
    <mergeCell ref="A1:C1"/>
    <mergeCell ref="D1:F1"/>
    <mergeCell ref="G1:H1"/>
    <mergeCell ref="A2:H2"/>
    <mergeCell ref="A4:H4"/>
    <mergeCell ref="B5:H5"/>
    <mergeCell ref="B6:H6"/>
    <mergeCell ref="B7:H7"/>
    <mergeCell ref="B8:H8"/>
    <mergeCell ref="B9:H9"/>
    <mergeCell ref="B10:H10"/>
    <mergeCell ref="B11:H11"/>
    <mergeCell ref="B12:H12"/>
    <mergeCell ref="B13:H13"/>
    <mergeCell ref="B14:H14"/>
    <mergeCell ref="B15:H15"/>
    <mergeCell ref="B16:H16"/>
    <mergeCell ref="A19:H19"/>
    <mergeCell ref="A20:H20"/>
    <mergeCell ref="A21:H21"/>
    <mergeCell ref="A23:H2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5"/>
    <col collapsed="false" customWidth="true" hidden="false" outlineLevel="0" max="2" min="2" style="1" width="50"/>
    <col collapsed="false" customWidth="true" hidden="false" outlineLevel="0" max="13" min="3" style="1" width="18"/>
  </cols>
  <sheetData>
    <row r="1" customFormat="false" ht="24.75" hidden="false" customHeight="true" outlineLevel="0" collapsed="false">
      <c r="A1" s="31" t="str">
        <f aca="false">IFERROR(HYPERLINK("#'00_Accueil'!A1","ACCUEIL"),"ACCUEIL")</f>
        <v>ACCUEIL</v>
      </c>
      <c r="B1" s="31"/>
      <c r="C1" s="31"/>
      <c r="D1" s="31" t="str">
        <f aca="false">IFERROR(HYPERLINK("#'01_Guide'!A1","GUIDE DU MODULE"),"GUIDE DU MODULE")</f>
        <v>GUIDE DU MODULE</v>
      </c>
      <c r="E1" s="31"/>
      <c r="F1" s="31"/>
      <c r="G1" s="31" t="str">
        <f aca="false">IFERROR(HYPERLINK("#'00_Sommaire'!A1","TOUTES LES FEUILLES"),"TOUTES LES FEUILLES")</f>
        <v>TOUTES LES FEUILLES</v>
      </c>
      <c r="H1" s="31"/>
      <c r="I1" s="31"/>
      <c r="J1" s="31"/>
      <c r="K1" s="31"/>
      <c r="L1" s="31"/>
      <c r="M1" s="31"/>
    </row>
    <row r="2" customFormat="false" ht="24" hidden="false" customHeight="true" outlineLevel="0" collapsed="false">
      <c r="A2" s="32" t="s">
        <v>417</v>
      </c>
      <c r="B2" s="32"/>
      <c r="C2" s="32"/>
      <c r="D2" s="32"/>
      <c r="E2" s="32"/>
      <c r="F2" s="32"/>
      <c r="G2" s="32"/>
      <c r="H2" s="32"/>
      <c r="I2" s="32"/>
      <c r="J2" s="32"/>
      <c r="K2" s="32"/>
      <c r="L2" s="32"/>
      <c r="M2" s="32"/>
    </row>
    <row r="3" customFormat="false" ht="9" hidden="false" customHeight="true" outlineLevel="0" collapsed="false">
      <c r="A3" s="4"/>
      <c r="B3" s="4"/>
      <c r="C3" s="4"/>
      <c r="D3" s="4"/>
      <c r="E3" s="4"/>
      <c r="F3" s="4"/>
      <c r="G3" s="4"/>
      <c r="H3" s="4"/>
      <c r="I3" s="4"/>
      <c r="J3" s="4"/>
      <c r="K3" s="4"/>
      <c r="L3" s="4"/>
      <c r="M3" s="4"/>
    </row>
    <row r="4" customFormat="false" ht="45.75" hidden="false" customHeight="true" outlineLevel="0" collapsed="false">
      <c r="A4" s="33" t="s">
        <v>432</v>
      </c>
      <c r="B4" s="33"/>
      <c r="C4" s="33"/>
      <c r="D4" s="33"/>
      <c r="E4" s="33"/>
      <c r="F4" s="33"/>
      <c r="G4" s="33"/>
      <c r="H4" s="33"/>
      <c r="I4" s="33"/>
      <c r="J4" s="33"/>
      <c r="K4" s="33"/>
      <c r="L4" s="33"/>
      <c r="M4" s="33"/>
    </row>
    <row r="5" customFormat="false" ht="42" hidden="false" customHeight="true" outlineLevel="0" collapsed="false">
      <c r="A5" s="35" t="s">
        <v>433</v>
      </c>
      <c r="B5" s="35" t="s">
        <v>434</v>
      </c>
      <c r="C5" s="36" t="s">
        <v>435</v>
      </c>
      <c r="D5" s="35" t="s">
        <v>436</v>
      </c>
      <c r="E5" s="35" t="s">
        <v>437</v>
      </c>
      <c r="F5" s="35" t="s">
        <v>438</v>
      </c>
      <c r="G5" s="35" t="s">
        <v>439</v>
      </c>
      <c r="H5" s="35" t="s">
        <v>440</v>
      </c>
      <c r="I5" s="35" t="s">
        <v>441</v>
      </c>
      <c r="J5" s="35" t="s">
        <v>442</v>
      </c>
      <c r="K5" s="35" t="s">
        <v>443</v>
      </c>
      <c r="L5" s="35" t="s">
        <v>444</v>
      </c>
      <c r="M5" s="35" t="s">
        <v>445</v>
      </c>
    </row>
    <row r="6" customFormat="false" ht="42" hidden="false" customHeight="true" outlineLevel="0" collapsed="false">
      <c r="A6" s="4"/>
      <c r="B6" s="4" t="s">
        <v>446</v>
      </c>
      <c r="C6" s="37" t="s">
        <v>447</v>
      </c>
      <c r="D6" s="38"/>
      <c r="E6" s="38"/>
      <c r="F6" s="38"/>
      <c r="G6" s="38"/>
      <c r="H6" s="38"/>
      <c r="I6" s="38"/>
      <c r="J6" s="38"/>
      <c r="K6" s="38"/>
      <c r="L6" s="38"/>
      <c r="M6" s="38"/>
    </row>
    <row r="7" customFormat="false" ht="57" hidden="false" customHeight="true" outlineLevel="0" collapsed="false">
      <c r="A7" s="4" t="n">
        <v>1</v>
      </c>
      <c r="B7" s="4" t="s">
        <v>448</v>
      </c>
      <c r="C7" s="37" t="s">
        <v>449</v>
      </c>
      <c r="D7" s="38"/>
      <c r="E7" s="38"/>
      <c r="F7" s="38"/>
      <c r="G7" s="38"/>
      <c r="H7" s="38"/>
      <c r="I7" s="38"/>
      <c r="J7" s="38"/>
      <c r="K7" s="38"/>
      <c r="L7" s="38"/>
      <c r="M7" s="38"/>
    </row>
    <row r="8" customFormat="false" ht="57" hidden="false" customHeight="true" outlineLevel="0" collapsed="false">
      <c r="A8" s="4" t="n">
        <v>2</v>
      </c>
      <c r="B8" s="4" t="s">
        <v>450</v>
      </c>
      <c r="C8" s="37" t="s">
        <v>451</v>
      </c>
      <c r="D8" s="38"/>
      <c r="E8" s="38"/>
      <c r="F8" s="38"/>
      <c r="G8" s="38"/>
      <c r="H8" s="38"/>
      <c r="I8" s="38"/>
      <c r="J8" s="38"/>
      <c r="K8" s="38"/>
      <c r="L8" s="38"/>
      <c r="M8" s="38"/>
    </row>
    <row r="9" customFormat="false" ht="57" hidden="false" customHeight="true" outlineLevel="0" collapsed="false">
      <c r="A9" s="4" t="n">
        <v>3</v>
      </c>
      <c r="B9" s="4" t="s">
        <v>452</v>
      </c>
      <c r="C9" s="37" t="s">
        <v>451</v>
      </c>
      <c r="D9" s="38"/>
      <c r="E9" s="38"/>
      <c r="F9" s="38"/>
      <c r="G9" s="38"/>
      <c r="H9" s="38"/>
      <c r="I9" s="38"/>
      <c r="J9" s="38"/>
      <c r="K9" s="38"/>
      <c r="L9" s="38"/>
      <c r="M9" s="38"/>
    </row>
    <row r="10" customFormat="false" ht="57" hidden="false" customHeight="true" outlineLevel="0" collapsed="false">
      <c r="A10" s="4" t="n">
        <v>4</v>
      </c>
      <c r="B10" s="4" t="s">
        <v>453</v>
      </c>
      <c r="C10" s="37" t="s">
        <v>454</v>
      </c>
      <c r="D10" s="38"/>
      <c r="E10" s="38"/>
      <c r="F10" s="38"/>
      <c r="G10" s="38"/>
      <c r="H10" s="38"/>
      <c r="I10" s="38"/>
      <c r="J10" s="38"/>
      <c r="K10" s="38"/>
      <c r="L10" s="38"/>
      <c r="M10" s="38"/>
    </row>
    <row r="11" customFormat="false" ht="57" hidden="false" customHeight="true" outlineLevel="0" collapsed="false">
      <c r="A11" s="4" t="n">
        <v>5</v>
      </c>
      <c r="B11" s="4" t="s">
        <v>455</v>
      </c>
      <c r="C11" s="37" t="s">
        <v>449</v>
      </c>
      <c r="D11" s="38"/>
      <c r="E11" s="38"/>
      <c r="F11" s="38"/>
      <c r="G11" s="38"/>
      <c r="H11" s="38"/>
      <c r="I11" s="38"/>
      <c r="J11" s="38"/>
      <c r="K11" s="38"/>
      <c r="L11" s="38"/>
      <c r="M11" s="38"/>
    </row>
    <row r="12" customFormat="false" ht="57" hidden="false" customHeight="true" outlineLevel="0" collapsed="false">
      <c r="A12" s="4" t="n">
        <v>6</v>
      </c>
      <c r="B12" s="4" t="s">
        <v>456</v>
      </c>
      <c r="C12" s="37" t="s">
        <v>451</v>
      </c>
      <c r="D12" s="38"/>
      <c r="E12" s="38"/>
      <c r="F12" s="38"/>
      <c r="G12" s="38"/>
      <c r="H12" s="38"/>
      <c r="I12" s="38"/>
      <c r="J12" s="38"/>
      <c r="K12" s="38"/>
      <c r="L12" s="38"/>
      <c r="M12" s="38"/>
    </row>
    <row r="13" customFormat="false" ht="57" hidden="false" customHeight="true" outlineLevel="0" collapsed="false">
      <c r="A13" s="4" t="n">
        <v>7</v>
      </c>
      <c r="B13" s="4" t="s">
        <v>457</v>
      </c>
      <c r="C13" s="37" t="s">
        <v>449</v>
      </c>
      <c r="D13" s="38"/>
      <c r="E13" s="38"/>
      <c r="F13" s="38"/>
      <c r="G13" s="38"/>
      <c r="H13" s="38"/>
      <c r="I13" s="38"/>
      <c r="J13" s="38"/>
      <c r="K13" s="38"/>
      <c r="L13" s="38"/>
      <c r="M13" s="38"/>
    </row>
    <row r="14" customFormat="false" ht="57" hidden="false" customHeight="true" outlineLevel="0" collapsed="false">
      <c r="A14" s="4" t="n">
        <v>8</v>
      </c>
      <c r="B14" s="4" t="s">
        <v>458</v>
      </c>
      <c r="C14" s="37" t="s">
        <v>451</v>
      </c>
      <c r="D14" s="38"/>
      <c r="E14" s="38"/>
      <c r="F14" s="38"/>
      <c r="G14" s="38"/>
      <c r="H14" s="38"/>
      <c r="I14" s="38"/>
      <c r="J14" s="38"/>
      <c r="K14" s="38"/>
      <c r="L14" s="38"/>
      <c r="M14" s="38"/>
    </row>
    <row r="15" customFormat="false" ht="57" hidden="false" customHeight="true" outlineLevel="0" collapsed="false">
      <c r="A15" s="4" t="n">
        <v>9</v>
      </c>
      <c r="B15" s="4" t="s">
        <v>459</v>
      </c>
      <c r="C15" s="37" t="s">
        <v>449</v>
      </c>
      <c r="D15" s="38"/>
      <c r="E15" s="38"/>
      <c r="F15" s="38"/>
      <c r="G15" s="38"/>
      <c r="H15" s="38"/>
      <c r="I15" s="38"/>
      <c r="J15" s="38"/>
      <c r="K15" s="38"/>
      <c r="L15" s="38"/>
      <c r="M15" s="38"/>
    </row>
    <row r="16" customFormat="false" ht="57" hidden="false" customHeight="true" outlineLevel="0" collapsed="false">
      <c r="A16" s="4" t="n">
        <v>10</v>
      </c>
      <c r="B16" s="4" t="s">
        <v>460</v>
      </c>
      <c r="C16" s="37" t="s">
        <v>451</v>
      </c>
      <c r="D16" s="38"/>
      <c r="E16" s="38"/>
      <c r="F16" s="38"/>
      <c r="G16" s="38"/>
      <c r="H16" s="38"/>
      <c r="I16" s="38"/>
      <c r="J16" s="38"/>
      <c r="K16" s="38"/>
      <c r="L16" s="38"/>
      <c r="M16" s="38"/>
    </row>
    <row r="17" customFormat="false" ht="57" hidden="false" customHeight="true" outlineLevel="0" collapsed="false">
      <c r="A17" s="4" t="n">
        <v>11</v>
      </c>
      <c r="B17" s="4" t="s">
        <v>461</v>
      </c>
      <c r="C17" s="37" t="s">
        <v>454</v>
      </c>
      <c r="D17" s="38"/>
      <c r="E17" s="38"/>
      <c r="F17" s="38"/>
      <c r="G17" s="38"/>
      <c r="H17" s="38"/>
      <c r="I17" s="38"/>
      <c r="J17" s="38"/>
      <c r="K17" s="38"/>
      <c r="L17" s="38"/>
      <c r="M17" s="38"/>
    </row>
    <row r="18" customFormat="false" ht="57" hidden="false" customHeight="true" outlineLevel="0" collapsed="false">
      <c r="A18" s="4" t="n">
        <v>12</v>
      </c>
      <c r="B18" s="4" t="s">
        <v>462</v>
      </c>
      <c r="C18" s="37" t="s">
        <v>449</v>
      </c>
      <c r="D18" s="38"/>
      <c r="E18" s="38"/>
      <c r="F18" s="38"/>
      <c r="G18" s="38"/>
      <c r="H18" s="38"/>
      <c r="I18" s="38"/>
      <c r="J18" s="38"/>
      <c r="K18" s="38"/>
      <c r="L18" s="38"/>
      <c r="M18" s="38"/>
    </row>
    <row r="19" customFormat="false" ht="27" hidden="false" customHeight="true" outlineLevel="0" collapsed="false">
      <c r="A19" s="4"/>
      <c r="B19" s="4" t="s">
        <v>463</v>
      </c>
      <c r="C19" s="39" t="n">
        <f aca="false">COUNTIF(C7:C18,"oui")+COUNTIF(C7:C18,"parfois")+COUNTIF(C7:C18,"non")</f>
        <v>12</v>
      </c>
      <c r="D19" s="40" t="n">
        <f aca="false">COUNTIF(D7:D18,"oui")+COUNTIF(D7:D18,"parfois")+COUNTIF(D7:D18,"non")</f>
        <v>0</v>
      </c>
      <c r="E19" s="40" t="n">
        <f aca="false">COUNTIF(E7:E18,"oui")+COUNTIF(E7:E18,"parfois")+COUNTIF(E7:E18,"non")</f>
        <v>0</v>
      </c>
      <c r="F19" s="40" t="n">
        <f aca="false">COUNTIF(F7:F18,"oui")+COUNTIF(F7:F18,"parfois")+COUNTIF(F7:F18,"non")</f>
        <v>0</v>
      </c>
      <c r="G19" s="40" t="n">
        <f aca="false">COUNTIF(G7:G18,"oui")+COUNTIF(G7:G18,"parfois")+COUNTIF(G7:G18,"non")</f>
        <v>0</v>
      </c>
      <c r="H19" s="40" t="n">
        <f aca="false">COUNTIF(H7:H18,"oui")+COUNTIF(H7:H18,"parfois")+COUNTIF(H7:H18,"non")</f>
        <v>0</v>
      </c>
      <c r="I19" s="40" t="n">
        <f aca="false">COUNTIF(I7:I18,"oui")+COUNTIF(I7:I18,"parfois")+COUNTIF(I7:I18,"non")</f>
        <v>0</v>
      </c>
      <c r="J19" s="40" t="n">
        <f aca="false">COUNTIF(J7:J18,"oui")+COUNTIF(J7:J18,"parfois")+COUNTIF(J7:J18,"non")</f>
        <v>0</v>
      </c>
      <c r="K19" s="40" t="n">
        <f aca="false">COUNTIF(K7:K18,"oui")+COUNTIF(K7:K18,"parfois")+COUNTIF(K7:K18,"non")</f>
        <v>0</v>
      </c>
      <c r="L19" s="40" t="n">
        <f aca="false">COUNTIF(L7:L18,"oui")+COUNTIF(L7:L18,"parfois")+COUNTIF(L7:L18,"non")</f>
        <v>0</v>
      </c>
      <c r="M19" s="40" t="n">
        <f aca="false">COUNTIF(M7:M18,"oui")+COUNTIF(M7:M18,"parfois")+COUNTIF(M7:M18,"non")</f>
        <v>0</v>
      </c>
    </row>
    <row r="20" customFormat="false" ht="27" hidden="false" customHeight="true" outlineLevel="0" collapsed="false">
      <c r="A20" s="4"/>
      <c r="B20" s="4" t="s">
        <v>464</v>
      </c>
      <c r="C20" s="39" t="n">
        <f aca="false">COUNTIF(C7:C17,"oui")*2+COUNTIF(C7:C17,"parfois")+IF(C18="non",2,IF(C18="parfois",1,0))</f>
        <v>9</v>
      </c>
      <c r="D20" s="40" t="str">
        <f aca="false">IF(D19&lt;&gt;12,"Non mesuré",COUNTIF(D7:D17,"oui")*2+COUNTIF(D7:D17,"parfois")+IF(D18="non",2,IF(D18="parfois",1,0)))</f>
        <v>Non mesuré</v>
      </c>
      <c r="E20" s="40" t="str">
        <f aca="false">IF(E19&lt;&gt;12,"Non mesuré",COUNTIF(E7:E17,"oui")*2+COUNTIF(E7:E17,"parfois")+IF(E18="non",2,IF(E18="parfois",1,0)))</f>
        <v>Non mesuré</v>
      </c>
      <c r="F20" s="40" t="str">
        <f aca="false">IF(F19&lt;&gt;12,"Non mesuré",COUNTIF(F7:F17,"oui")*2+COUNTIF(F7:F17,"parfois")+IF(F18="non",2,IF(F18="parfois",1,0)))</f>
        <v>Non mesuré</v>
      </c>
      <c r="G20" s="40" t="str">
        <f aca="false">IF(G19&lt;&gt;12,"Non mesuré",COUNTIF(G7:G17,"oui")*2+COUNTIF(G7:G17,"parfois")+IF(G18="non",2,IF(G18="parfois",1,0)))</f>
        <v>Non mesuré</v>
      </c>
      <c r="H20" s="40" t="str">
        <f aca="false">IF(H19&lt;&gt;12,"Non mesuré",COUNTIF(H7:H17,"oui")*2+COUNTIF(H7:H17,"parfois")+IF(H18="non",2,IF(H18="parfois",1,0)))</f>
        <v>Non mesuré</v>
      </c>
      <c r="I20" s="40" t="str">
        <f aca="false">IF(I19&lt;&gt;12,"Non mesuré",COUNTIF(I7:I17,"oui")*2+COUNTIF(I7:I17,"parfois")+IF(I18="non",2,IF(I18="parfois",1,0)))</f>
        <v>Non mesuré</v>
      </c>
      <c r="J20" s="40" t="str">
        <f aca="false">IF(J19&lt;&gt;12,"Non mesuré",COUNTIF(J7:J17,"oui")*2+COUNTIF(J7:J17,"parfois")+IF(J18="non",2,IF(J18="parfois",1,0)))</f>
        <v>Non mesuré</v>
      </c>
      <c r="K20" s="40" t="str">
        <f aca="false">IF(K19&lt;&gt;12,"Non mesuré",COUNTIF(K7:K17,"oui")*2+COUNTIF(K7:K17,"parfois")+IF(K18="non",2,IF(K18="parfois",1,0)))</f>
        <v>Non mesuré</v>
      </c>
      <c r="L20" s="40" t="str">
        <f aca="false">IF(L19&lt;&gt;12,"Non mesuré",COUNTIF(L7:L17,"oui")*2+COUNTIF(L7:L17,"parfois")+IF(L18="non",2,IF(L18="parfois",1,0)))</f>
        <v>Non mesuré</v>
      </c>
      <c r="M20" s="40" t="str">
        <f aca="false">IF(M19&lt;&gt;12,"Non mesuré",COUNTIF(M7:M17,"oui")*2+COUNTIF(M7:M17,"parfois")+IF(M18="non",2,IF(M18="parfois",1,0)))</f>
        <v>Non mesuré</v>
      </c>
    </row>
    <row r="21" customFormat="false" ht="27" hidden="false" customHeight="true" outlineLevel="0" collapsed="false">
      <c r="A21" s="4"/>
      <c r="B21" s="4" t="s">
        <v>253</v>
      </c>
      <c r="C21" s="39" t="str">
        <f aca="false">IF(C19&lt;12,"",IF(C20&gt;=17,"mémoire de cabinet",IF(C20&gt;=9,"mémoire d'outils","mémoire de personnes")))</f>
        <v>mémoire d'outils</v>
      </c>
      <c r="D21" s="40" t="str">
        <f aca="false">IF(D19&lt;12,"",IF(D20&gt;=17,"mémoire de cabinet",IF(D20&gt;=9,"mémoire d'outils","mémoire de personnes")))</f>
        <v/>
      </c>
      <c r="E21" s="40" t="str">
        <f aca="false">IF(E19&lt;12,"",IF(E20&gt;=17,"mémoire de cabinet",IF(E20&gt;=9,"mémoire d'outils","mémoire de personnes")))</f>
        <v/>
      </c>
      <c r="F21" s="40" t="str">
        <f aca="false">IF(F19&lt;12,"",IF(F20&gt;=17,"mémoire de cabinet",IF(F20&gt;=9,"mémoire d'outils","mémoire de personnes")))</f>
        <v/>
      </c>
      <c r="G21" s="40" t="str">
        <f aca="false">IF(G19&lt;12,"",IF(G20&gt;=17,"mémoire de cabinet",IF(G20&gt;=9,"mémoire d'outils","mémoire de personnes")))</f>
        <v/>
      </c>
      <c r="H21" s="40" t="str">
        <f aca="false">IF(H19&lt;12,"",IF(H20&gt;=17,"mémoire de cabinet",IF(H20&gt;=9,"mémoire d'outils","mémoire de personnes")))</f>
        <v/>
      </c>
      <c r="I21" s="40" t="str">
        <f aca="false">IF(I19&lt;12,"",IF(I20&gt;=17,"mémoire de cabinet",IF(I20&gt;=9,"mémoire d'outils","mémoire de personnes")))</f>
        <v/>
      </c>
      <c r="J21" s="40" t="str">
        <f aca="false">IF(J19&lt;12,"",IF(J20&gt;=17,"mémoire de cabinet",IF(J20&gt;=9,"mémoire d'outils","mémoire de personnes")))</f>
        <v/>
      </c>
      <c r="K21" s="40" t="str">
        <f aca="false">IF(K19&lt;12,"",IF(K20&gt;=17,"mémoire de cabinet",IF(K20&gt;=9,"mémoire d'outils","mémoire de personnes")))</f>
        <v/>
      </c>
      <c r="L21" s="40" t="str">
        <f aca="false">IF(L19&lt;12,"",IF(L20&gt;=17,"mémoire de cabinet",IF(L20&gt;=9,"mémoire d'outils","mémoire de personnes")))</f>
        <v/>
      </c>
      <c r="M21" s="40" t="str">
        <f aca="false">IF(M19&lt;12,"",IF(M20&gt;=17,"mémoire de cabinet",IF(M20&gt;=9,"mémoire d'outils","mémoire de personnes")))</f>
        <v/>
      </c>
    </row>
  </sheetData>
  <mergeCells count="5">
    <mergeCell ref="A1:C1"/>
    <mergeCell ref="D1:F1"/>
    <mergeCell ref="G1:M1"/>
    <mergeCell ref="A2:M2"/>
    <mergeCell ref="A4:M4"/>
  </mergeCells>
  <dataValidations count="22">
    <dataValidation allowBlank="true" error="Choisir une valeur autorisée ; une donnée absente reste vide." errorStyle="stop" errorTitle="Saisie à vérifier" operator="between" showDropDown="false" showErrorMessage="true" showInputMessage="false" sqref="C7:C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D7:D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E7:E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F7:F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G7:G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H7:H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I7:I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J7:J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K7:K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L7:L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M7:M18" type="list">
      <formula1>"oui,parfois,non"</formula1>
      <formula2>0</formula2>
    </dataValidation>
    <dataValidation allowBlank="true" error="Choisir une valeur autorisée ; une donnée absente reste vide." errorStyle="stop" errorTitle="Saisie à vérifier" operator="between" showDropDown="false" showErrorMessage="true" showInputMessage="false" sqref="C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D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E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F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G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H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I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J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K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L6" type="list">
      <formula1>"direction,encadrement,terrain"</formula1>
      <formula2>0</formula2>
    </dataValidation>
    <dataValidation allowBlank="true" error="Choisir une valeur autorisée ; une donnée absente reste vide." errorStyle="stop" errorTitle="Saisie à vérifier" operator="between" showDropDown="false" showErrorMessage="true" showInputMessage="false" sqref="M6" type="list">
      <formula1>"direction,encadrement,terrain"</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7"/>
    <col collapsed="false" customWidth="true" hidden="false" outlineLevel="0" max="2" min="2" style="1" width="19"/>
    <col collapsed="false" customWidth="true" hidden="false" outlineLevel="0" max="3" min="3" style="1" width="18"/>
    <col collapsed="false" customWidth="true" hidden="false" outlineLevel="0" max="8" min="4" style="1" width="15"/>
  </cols>
  <sheetData>
    <row r="1" customFormat="false" ht="24.75" hidden="false" customHeight="true" outlineLevel="0" collapsed="false">
      <c r="A1" s="31" t="str">
        <f aca="false">IFERROR(HYPERLINK("#'00_Accueil'!A1","ACCUEIL"),"ACCUEIL")</f>
        <v>ACCUEIL</v>
      </c>
      <c r="B1" s="31"/>
      <c r="C1" s="31"/>
      <c r="D1" s="31" t="str">
        <f aca="false">IFERROR(HYPERLINK("#'01_Guide'!A1","GUIDE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417</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465</v>
      </c>
      <c r="B4" s="33"/>
      <c r="C4" s="33"/>
      <c r="D4" s="33"/>
      <c r="E4" s="33"/>
      <c r="F4" s="33"/>
      <c r="G4" s="33"/>
      <c r="H4" s="33"/>
    </row>
    <row r="5" customFormat="false" ht="27" hidden="false" customHeight="true" outlineLevel="0" collapsed="false">
      <c r="A5" s="4"/>
      <c r="B5" s="4"/>
      <c r="C5" s="4"/>
      <c r="D5" s="4"/>
      <c r="E5" s="4"/>
      <c r="F5" s="4"/>
      <c r="G5" s="4"/>
      <c r="H5" s="4"/>
    </row>
    <row r="6" customFormat="false" ht="42" hidden="false" customHeight="true" outlineLevel="0" collapsed="false">
      <c r="A6" s="35" t="s">
        <v>466</v>
      </c>
      <c r="B6" s="35" t="s">
        <v>8</v>
      </c>
      <c r="C6" s="35" t="s">
        <v>467</v>
      </c>
      <c r="D6" s="35"/>
      <c r="E6" s="35"/>
      <c r="F6" s="35"/>
      <c r="G6" s="35"/>
      <c r="H6" s="35"/>
    </row>
    <row r="7" customFormat="false" ht="27" hidden="false" customHeight="true" outlineLevel="0" collapsed="false">
      <c r="A7" s="4" t="s">
        <v>468</v>
      </c>
      <c r="B7" s="40" t="n">
        <f aca="false">COUNTIFS('01_Reponses'!$D$6:$M$6,A7,'01_Reponses'!$D$19:$M$19,12)</f>
        <v>0</v>
      </c>
      <c r="C7" s="40" t="str">
        <f aca="false">IF(B7=0,"Non mesuré",ROUND(SUMIF('01_Reponses'!$D$6:$M$6,A7,'01_Reponses'!$D$20:$M$20)/B7,1))</f>
        <v>Non mesuré</v>
      </c>
      <c r="D7" s="4"/>
      <c r="E7" s="4"/>
      <c r="F7" s="4"/>
      <c r="G7" s="4"/>
      <c r="H7" s="4"/>
    </row>
    <row r="8" customFormat="false" ht="27" hidden="false" customHeight="true" outlineLevel="0" collapsed="false">
      <c r="A8" s="4" t="s">
        <v>469</v>
      </c>
      <c r="B8" s="40" t="n">
        <f aca="false">COUNTIFS('01_Reponses'!$D$6:$M$6,A8,'01_Reponses'!$D$19:$M$19,12)</f>
        <v>0</v>
      </c>
      <c r="C8" s="40" t="str">
        <f aca="false">IF(B8=0,"Non mesuré",ROUND(SUMIF('01_Reponses'!$D$6:$M$6,A8,'01_Reponses'!$D$20:$M$20)/B8,1))</f>
        <v>Non mesuré</v>
      </c>
      <c r="D8" s="4"/>
      <c r="E8" s="4"/>
      <c r="F8" s="4"/>
      <c r="G8" s="4"/>
      <c r="H8" s="4"/>
    </row>
    <row r="9" customFormat="false" ht="27" hidden="false" customHeight="true" outlineLevel="0" collapsed="false">
      <c r="A9" s="4" t="s">
        <v>447</v>
      </c>
      <c r="B9" s="40" t="n">
        <f aca="false">COUNTIFS('01_Reponses'!$D$6:$M$6,A9,'01_Reponses'!$D$19:$M$19,12)</f>
        <v>0</v>
      </c>
      <c r="C9" s="40" t="str">
        <f aca="false">IF(B9=0,"Non mesuré",ROUND(SUMIF('01_Reponses'!$D$6:$M$6,A9,'01_Reponses'!$D$20:$M$20)/B9,1))</f>
        <v>Non mesuré</v>
      </c>
      <c r="D9" s="4"/>
      <c r="E9" s="4"/>
      <c r="F9" s="4"/>
      <c r="G9" s="4"/>
      <c r="H9" s="4"/>
    </row>
    <row r="10" customFormat="false" ht="27" hidden="false" customHeight="true" outlineLevel="0" collapsed="false">
      <c r="A10" s="4"/>
      <c r="B10" s="4"/>
      <c r="C10" s="4"/>
      <c r="D10" s="4"/>
      <c r="E10" s="4"/>
      <c r="F10" s="4"/>
      <c r="G10" s="4"/>
      <c r="H10" s="4"/>
    </row>
    <row r="11" customFormat="false" ht="27" hidden="false" customHeight="true" outlineLevel="0" collapsed="false">
      <c r="A11" s="4" t="s">
        <v>470</v>
      </c>
      <c r="B11" s="40" t="str">
        <f aca="false">IF(AND(ISNUMBER(C7),ISNUMBER(C9)),C7-C9,"Non mesuré")</f>
        <v>Non mesuré</v>
      </c>
      <c r="C11" s="4"/>
      <c r="D11" s="4"/>
      <c r="E11" s="4"/>
      <c r="F11" s="4"/>
      <c r="G11" s="4"/>
      <c r="H11" s="4"/>
    </row>
    <row r="12" customFormat="false" ht="27" hidden="false" customHeight="true" outlineLevel="0" collapsed="false">
      <c r="A12" s="4"/>
      <c r="B12" s="4"/>
      <c r="C12" s="4"/>
      <c r="D12" s="4"/>
      <c r="E12" s="4"/>
      <c r="F12" s="4"/>
      <c r="G12" s="4"/>
      <c r="H12" s="4"/>
    </row>
    <row r="13" customFormat="false" ht="72" hidden="false" customHeight="true" outlineLevel="0" collapsed="false">
      <c r="A13" s="30" t="s">
        <v>471</v>
      </c>
      <c r="B13" s="30"/>
      <c r="C13" s="30"/>
      <c r="D13" s="4"/>
      <c r="E13" s="4"/>
      <c r="F13" s="4"/>
      <c r="G13" s="4"/>
      <c r="H13" s="4"/>
    </row>
    <row r="14" customFormat="false" ht="27" hidden="false" customHeight="true" outlineLevel="0" collapsed="false">
      <c r="A14" s="4"/>
      <c r="B14" s="4"/>
      <c r="C14" s="4"/>
      <c r="D14" s="4"/>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6">
    <mergeCell ref="A1:C1"/>
    <mergeCell ref="D1:F1"/>
    <mergeCell ref="G1:H1"/>
    <mergeCell ref="A2:H2"/>
    <mergeCell ref="A4:H4"/>
    <mergeCell ref="A13:C1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IFERROR(HYPERLINK("#'02_Guide'!A1","GUIDE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472</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473</v>
      </c>
      <c r="B4" s="33"/>
      <c r="C4" s="33"/>
      <c r="D4" s="33"/>
      <c r="E4" s="33"/>
      <c r="F4" s="33"/>
      <c r="G4" s="33"/>
      <c r="H4" s="33"/>
    </row>
    <row r="5" customFormat="false" ht="45.75" hidden="false" customHeight="true" outlineLevel="0" collapsed="false">
      <c r="A5" s="30" t="s">
        <v>474</v>
      </c>
      <c r="B5" s="30"/>
      <c r="C5" s="30"/>
      <c r="D5" s="30"/>
      <c r="E5" s="30"/>
      <c r="F5" s="30"/>
      <c r="G5" s="30"/>
      <c r="H5" s="30"/>
    </row>
    <row r="6" customFormat="false" ht="27" hidden="false" customHeight="true" outlineLevel="0" collapsed="false">
      <c r="A6" s="4"/>
      <c r="B6" s="30"/>
      <c r="C6" s="30"/>
      <c r="D6" s="30"/>
      <c r="E6" s="30"/>
      <c r="F6" s="30"/>
      <c r="G6" s="30"/>
      <c r="H6" s="30"/>
    </row>
    <row r="7" customFormat="false" ht="42" hidden="false" customHeight="true" outlineLevel="0" collapsed="false">
      <c r="A7" s="35" t="s">
        <v>475</v>
      </c>
      <c r="B7" s="41" t="s">
        <v>476</v>
      </c>
      <c r="C7" s="41"/>
      <c r="D7" s="41"/>
      <c r="E7" s="41"/>
      <c r="F7" s="41"/>
      <c r="G7" s="41"/>
      <c r="H7" s="41"/>
    </row>
    <row r="8" customFormat="false" ht="27" hidden="false" customHeight="true" outlineLevel="0" collapsed="false">
      <c r="A8" s="4" t="s">
        <v>477</v>
      </c>
      <c r="B8" s="30" t="s">
        <v>478</v>
      </c>
      <c r="C8" s="30"/>
      <c r="D8" s="30"/>
      <c r="E8" s="30"/>
      <c r="F8" s="30"/>
      <c r="G8" s="30"/>
      <c r="H8" s="30"/>
    </row>
    <row r="9" customFormat="false" ht="27" hidden="false" customHeight="true" outlineLevel="0" collapsed="false">
      <c r="A9" s="4" t="s">
        <v>53</v>
      </c>
      <c r="B9" s="30" t="s">
        <v>479</v>
      </c>
      <c r="C9" s="30"/>
      <c r="D9" s="30"/>
      <c r="E9" s="30"/>
      <c r="F9" s="30"/>
      <c r="G9" s="30"/>
      <c r="H9" s="30"/>
    </row>
    <row r="10" customFormat="false" ht="27" hidden="false" customHeight="true" outlineLevel="0" collapsed="false">
      <c r="A10" s="4" t="s">
        <v>480</v>
      </c>
      <c r="B10" s="30" t="s">
        <v>481</v>
      </c>
      <c r="C10" s="30"/>
      <c r="D10" s="30"/>
      <c r="E10" s="30"/>
      <c r="F10" s="30"/>
      <c r="G10" s="30"/>
      <c r="H10" s="30"/>
    </row>
    <row r="11" customFormat="false" ht="27" hidden="false" customHeight="true" outlineLevel="0" collapsed="false">
      <c r="A11" s="4" t="s">
        <v>482</v>
      </c>
      <c r="B11" s="30" t="s">
        <v>483</v>
      </c>
      <c r="C11" s="30"/>
      <c r="D11" s="30"/>
      <c r="E11" s="30"/>
      <c r="F11" s="30"/>
      <c r="G11" s="30"/>
      <c r="H11" s="30"/>
    </row>
    <row r="12" customFormat="false" ht="27" hidden="false" customHeight="true" outlineLevel="0" collapsed="false">
      <c r="A12" s="4" t="s">
        <v>484</v>
      </c>
      <c r="B12" s="30" t="s">
        <v>485</v>
      </c>
      <c r="C12" s="30"/>
      <c r="D12" s="30"/>
      <c r="E12" s="30"/>
      <c r="F12" s="30"/>
      <c r="G12" s="30"/>
      <c r="H12" s="30"/>
    </row>
    <row r="13" customFormat="false" ht="27" hidden="false" customHeight="true" outlineLevel="0" collapsed="false">
      <c r="A13" s="4" t="s">
        <v>486</v>
      </c>
      <c r="B13" s="30" t="s">
        <v>487</v>
      </c>
      <c r="C13" s="30"/>
      <c r="D13" s="30"/>
      <c r="E13" s="30"/>
      <c r="F13" s="30"/>
      <c r="G13" s="30"/>
      <c r="H13" s="30"/>
    </row>
    <row r="14" customFormat="false" ht="42" hidden="false" customHeight="true" outlineLevel="0" collapsed="false">
      <c r="A14" s="4" t="s">
        <v>488</v>
      </c>
      <c r="B14" s="30" t="s">
        <v>489</v>
      </c>
      <c r="C14" s="30"/>
      <c r="D14" s="30"/>
      <c r="E14" s="30"/>
      <c r="F14" s="30"/>
      <c r="G14" s="30"/>
      <c r="H14" s="30"/>
    </row>
    <row r="15" customFormat="false" ht="27" hidden="false" customHeight="true" outlineLevel="0" collapsed="false">
      <c r="A15" s="4"/>
      <c r="B15" s="30"/>
      <c r="C15" s="30"/>
      <c r="D15" s="30"/>
      <c r="E15" s="30"/>
      <c r="F15" s="30"/>
      <c r="G15" s="30"/>
      <c r="H15" s="30"/>
    </row>
    <row r="16" customFormat="false" ht="27" hidden="false" customHeight="true" outlineLevel="0" collapsed="false">
      <c r="A16" s="4"/>
      <c r="B16" s="30"/>
      <c r="C16" s="30"/>
      <c r="D16" s="30"/>
      <c r="E16" s="30"/>
      <c r="F16" s="30"/>
      <c r="G16" s="30"/>
      <c r="H16" s="30"/>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IFERROR(HYPERLINK("#'02_Notation'!A1","Notation   →   02_Notation"),"Notation   →   02_Notation")</f>
        <v>Notation   →   02_Notation</v>
      </c>
      <c r="B20" s="34"/>
      <c r="C20" s="34"/>
      <c r="D20" s="34"/>
      <c r="E20" s="34"/>
      <c r="F20" s="34"/>
      <c r="G20" s="34"/>
      <c r="H20" s="34"/>
    </row>
    <row r="21" customFormat="false" ht="30.75" hidden="false" customHeight="true" outlineLevel="0" collapsed="false">
      <c r="A21" s="34" t="str">
        <f aca="false">IFERROR(HYPERLINK("#'02_Referentiel'!A1","Référentiel   →   02_Referentiel"),"Référentiel   →   02_Referentiel")</f>
        <v>Référentiel   →   02_Referentiel</v>
      </c>
      <c r="B21" s="34"/>
      <c r="C21" s="34"/>
      <c r="D21" s="34"/>
      <c r="E21" s="34"/>
      <c r="F21" s="34"/>
      <c r="G21" s="34"/>
      <c r="H21" s="34"/>
    </row>
    <row r="22" customFormat="false" ht="30.75" hidden="false" customHeight="true" outlineLevel="0" collapsed="false">
      <c r="A22" s="34" t="str">
        <f aca="false">IFERROR(HYPERLINK("#'02_Decision'!A1","Décision   →   02_Decision"),"Décision   →   02_Decision")</f>
        <v>Décision   →   02_Decision</v>
      </c>
      <c r="B22" s="34"/>
      <c r="C22" s="34"/>
      <c r="D22" s="34"/>
      <c r="E22" s="34"/>
      <c r="F22" s="34"/>
      <c r="G22" s="34"/>
      <c r="H22" s="34"/>
    </row>
    <row r="24" customFormat="false" ht="36.75" hidden="false" customHeight="true" outlineLevel="0" collapsed="false">
      <c r="A24" s="11" t="s">
        <v>490</v>
      </c>
      <c r="B24" s="11"/>
      <c r="C24" s="11"/>
      <c r="D24" s="11"/>
      <c r="E24" s="11"/>
      <c r="F24" s="11"/>
      <c r="G24" s="11"/>
      <c r="H24" s="11"/>
    </row>
  </sheetData>
  <mergeCells count="22">
    <mergeCell ref="A1:C1"/>
    <mergeCell ref="D1:F1"/>
    <mergeCell ref="G1:H1"/>
    <mergeCell ref="A2:H2"/>
    <mergeCell ref="A4:H4"/>
    <mergeCell ref="A5:H5"/>
    <mergeCell ref="B6:H6"/>
    <mergeCell ref="B7:H7"/>
    <mergeCell ref="B8:H8"/>
    <mergeCell ref="B9:H9"/>
    <mergeCell ref="B10:H10"/>
    <mergeCell ref="B11:H11"/>
    <mergeCell ref="B12:H12"/>
    <mergeCell ref="B13:H13"/>
    <mergeCell ref="B14:H14"/>
    <mergeCell ref="B15:H15"/>
    <mergeCell ref="B16:H16"/>
    <mergeCell ref="A19:H19"/>
    <mergeCell ref="A20:H20"/>
    <mergeCell ref="A21:H21"/>
    <mergeCell ref="A22:H22"/>
    <mergeCell ref="A24:H2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5"/>
    <col collapsed="false" customWidth="true" hidden="false" outlineLevel="0" max="3" min="2" style="1" width="13"/>
    <col collapsed="false" customWidth="true" hidden="false" outlineLevel="0" max="4" min="4" style="1" width="18"/>
    <col collapsed="false" customWidth="true" hidden="false" outlineLevel="0" max="9" min="5" style="1" width="13"/>
    <col collapsed="false" customWidth="true" hidden="false" outlineLevel="0" max="10" min="10" style="1" width="18"/>
    <col collapsed="false" customWidth="true" hidden="false" outlineLevel="0" max="11" min="11" style="1" width="16"/>
    <col collapsed="false" customWidth="true" hidden="false" outlineLevel="0" max="12" min="12" style="1" width="15"/>
    <col collapsed="false" customWidth="true" hidden="false" outlineLevel="0" max="16" min="13" style="1" width="13"/>
    <col collapsed="false" customWidth="true" hidden="false" outlineLevel="0" max="17" min="17" style="1" width="37"/>
  </cols>
  <sheetData>
    <row r="1" customFormat="false" ht="24.75" hidden="false" customHeight="true" outlineLevel="0" collapsed="false">
      <c r="A1" s="31" t="str">
        <f aca="false">IFERROR(HYPERLINK("#'00_Accueil'!A1","ACCUEIL"),"ACCUEIL")</f>
        <v>ACCUEIL</v>
      </c>
      <c r="B1" s="31"/>
      <c r="C1" s="31"/>
      <c r="D1" s="31" t="str">
        <f aca="false">IFERROR(HYPERLINK("#'02_Guide'!A1","GUIDE DU MODULE"),"GUIDE DU MODULE")</f>
        <v>GUIDE DU MODULE</v>
      </c>
      <c r="E1" s="31"/>
      <c r="F1" s="31"/>
      <c r="G1" s="31" t="str">
        <f aca="false">IFERROR(HYPERLINK("#'00_Sommaire'!A1","TOUTES LES FEUILLES"),"TOUTES LES FEUILLES")</f>
        <v>TOUTES LES FEUILLES</v>
      </c>
      <c r="H1" s="31"/>
      <c r="I1" s="31"/>
      <c r="J1" s="31"/>
      <c r="K1" s="31"/>
      <c r="L1" s="31"/>
      <c r="M1" s="31"/>
      <c r="N1" s="31"/>
      <c r="O1" s="31"/>
      <c r="P1" s="31"/>
      <c r="Q1" s="31"/>
    </row>
    <row r="2" customFormat="false" ht="24" hidden="false" customHeight="true" outlineLevel="0" collapsed="false">
      <c r="A2" s="32" t="s">
        <v>472</v>
      </c>
      <c r="B2" s="32"/>
      <c r="C2" s="32"/>
      <c r="D2" s="32"/>
      <c r="E2" s="32"/>
      <c r="F2" s="32"/>
      <c r="G2" s="32"/>
      <c r="H2" s="32"/>
      <c r="I2" s="32"/>
      <c r="J2" s="32"/>
      <c r="K2" s="32"/>
      <c r="L2" s="32"/>
      <c r="M2" s="32"/>
      <c r="N2" s="32"/>
      <c r="O2" s="32"/>
      <c r="P2" s="32"/>
      <c r="Q2" s="32"/>
    </row>
    <row r="3" customFormat="false" ht="9" hidden="false" customHeight="true" outlineLevel="0" collapsed="false">
      <c r="A3" s="4"/>
      <c r="B3" s="4"/>
      <c r="C3" s="4"/>
      <c r="D3" s="4"/>
      <c r="E3" s="4"/>
      <c r="F3" s="4"/>
      <c r="G3" s="4"/>
      <c r="H3" s="4"/>
      <c r="I3" s="4"/>
      <c r="J3" s="4"/>
      <c r="K3" s="4"/>
      <c r="L3" s="4"/>
      <c r="M3" s="4"/>
      <c r="N3" s="4"/>
      <c r="O3" s="4"/>
      <c r="P3" s="4"/>
      <c r="Q3" s="4"/>
    </row>
    <row r="4" customFormat="false" ht="45.75" hidden="false" customHeight="true" outlineLevel="0" collapsed="false">
      <c r="A4" s="33" t="s">
        <v>491</v>
      </c>
      <c r="B4" s="33"/>
      <c r="C4" s="33"/>
      <c r="D4" s="33"/>
      <c r="E4" s="33"/>
      <c r="F4" s="33"/>
      <c r="G4" s="33"/>
      <c r="H4" s="33"/>
      <c r="I4" s="33"/>
      <c r="J4" s="33"/>
      <c r="K4" s="33"/>
      <c r="L4" s="33"/>
      <c r="M4" s="33"/>
      <c r="N4" s="33"/>
      <c r="O4" s="33"/>
      <c r="P4" s="33"/>
      <c r="Q4" s="33"/>
    </row>
    <row r="5" customFormat="false" ht="27" hidden="false" customHeight="true" outlineLevel="0" collapsed="false">
      <c r="A5" s="30" t="s">
        <v>492</v>
      </c>
      <c r="B5" s="30"/>
      <c r="C5" s="30"/>
      <c r="D5" s="30"/>
      <c r="E5" s="30"/>
      <c r="F5" s="30"/>
      <c r="G5" s="30"/>
      <c r="H5" s="30"/>
      <c r="I5" s="30"/>
      <c r="J5" s="30"/>
      <c r="K5" s="30"/>
      <c r="L5" s="30"/>
      <c r="M5" s="30"/>
      <c r="N5" s="30"/>
      <c r="O5" s="30"/>
      <c r="P5" s="30"/>
      <c r="Q5" s="30"/>
    </row>
    <row r="6" customFormat="false" ht="27" hidden="false" customHeight="true" outlineLevel="0" collapsed="false">
      <c r="A6" s="4"/>
      <c r="B6" s="4"/>
      <c r="C6" s="4"/>
      <c r="D6" s="4"/>
      <c r="E6" s="4"/>
      <c r="F6" s="4"/>
      <c r="G6" s="4"/>
      <c r="H6" s="4"/>
      <c r="I6" s="4"/>
      <c r="J6" s="4"/>
      <c r="K6" s="4"/>
      <c r="L6" s="4"/>
      <c r="M6" s="4"/>
      <c r="N6" s="4"/>
      <c r="O6" s="4"/>
      <c r="P6" s="4"/>
      <c r="Q6" s="4"/>
    </row>
    <row r="7" customFormat="false" ht="42" hidden="false" customHeight="true" outlineLevel="0" collapsed="false">
      <c r="A7" s="35" t="s">
        <v>493</v>
      </c>
      <c r="B7" s="35" t="s">
        <v>494</v>
      </c>
      <c r="C7" s="35" t="s">
        <v>495</v>
      </c>
      <c r="D7" s="35" t="s">
        <v>496</v>
      </c>
      <c r="E7" s="35" t="s">
        <v>497</v>
      </c>
      <c r="F7" s="35" t="s">
        <v>366</v>
      </c>
      <c r="G7" s="35" t="s">
        <v>498</v>
      </c>
      <c r="H7" s="35" t="s">
        <v>499</v>
      </c>
      <c r="I7" s="35" t="s">
        <v>500</v>
      </c>
      <c r="J7" s="35" t="s">
        <v>501</v>
      </c>
      <c r="K7" s="35" t="s">
        <v>502</v>
      </c>
      <c r="L7" s="35" t="s">
        <v>503</v>
      </c>
      <c r="M7" s="35" t="s">
        <v>504</v>
      </c>
      <c r="N7" s="35" t="s">
        <v>505</v>
      </c>
      <c r="O7" s="35" t="s">
        <v>506</v>
      </c>
      <c r="P7" s="35" t="s">
        <v>85</v>
      </c>
      <c r="Q7" s="35" t="s">
        <v>507</v>
      </c>
    </row>
    <row r="8" customFormat="false" ht="57" hidden="false" customHeight="true" outlineLevel="0" collapsed="false">
      <c r="A8" s="37" t="s">
        <v>508</v>
      </c>
      <c r="B8" s="37" t="n">
        <v>0</v>
      </c>
      <c r="C8" s="37" t="n">
        <v>0</v>
      </c>
      <c r="D8" s="37" t="n">
        <v>0</v>
      </c>
      <c r="E8" s="37" t="n">
        <v>0</v>
      </c>
      <c r="F8" s="37" t="n">
        <v>0</v>
      </c>
      <c r="G8" s="37" t="n">
        <v>0</v>
      </c>
      <c r="H8" s="37" t="n">
        <v>0</v>
      </c>
      <c r="I8" s="37" t="n">
        <v>0</v>
      </c>
      <c r="J8" s="39" t="n">
        <f aca="false">IF(A8="","Non mesuré",IF(COUNT(B8:I8)&lt;&gt;8,"Non mesuré",IF(OR(MIN(B8:I8)&lt;0,MAX(B8:I8)&gt;3),"À corriger",SUM(B8:I8))))</f>
        <v>0</v>
      </c>
      <c r="K8" s="37" t="s">
        <v>509</v>
      </c>
      <c r="L8" s="37" t="s">
        <v>509</v>
      </c>
      <c r="M8" s="37" t="s">
        <v>509</v>
      </c>
      <c r="N8" s="37" t="s">
        <v>509</v>
      </c>
      <c r="O8" s="39" t="str">
        <f aca="false">IF(A8="","Non mesuré",IF(COUNTIF(K8:N8,"Non")&gt;0,"Non",IF(COUNTIF(K8:N8,"Oui")=4,"Oui","Non mesuré")))</f>
        <v>Oui</v>
      </c>
      <c r="P8" s="37" t="s">
        <v>510</v>
      </c>
      <c r="Q8" s="37" t="s">
        <v>511</v>
      </c>
    </row>
    <row r="9" customFormat="false" ht="27" hidden="false" customHeight="true" outlineLevel="0" collapsed="false">
      <c r="A9" s="38"/>
      <c r="B9" s="38"/>
      <c r="C9" s="38"/>
      <c r="D9" s="38"/>
      <c r="E9" s="38"/>
      <c r="F9" s="38"/>
      <c r="G9" s="38"/>
      <c r="H9" s="38"/>
      <c r="I9" s="38"/>
      <c r="J9" s="40" t="str">
        <f aca="false">IF(A9="","Non mesuré",IF(COUNT(B9:I9)&lt;&gt;8,"Non mesuré",IF(OR(MIN(B9:I9)&lt;0,MAX(B9:I9)&gt;3),"À corriger",SUM(B9:I9))))</f>
        <v>Non mesuré</v>
      </c>
      <c r="K9" s="38" t="s">
        <v>280</v>
      </c>
      <c r="L9" s="38" t="s">
        <v>280</v>
      </c>
      <c r="M9" s="38" t="s">
        <v>280</v>
      </c>
      <c r="N9" s="38" t="s">
        <v>280</v>
      </c>
      <c r="O9" s="40" t="str">
        <f aca="false">IF(A9="","Non mesuré",IF(COUNTIF(K9:N9,"Non")&gt;0,"Non",IF(COUNTIF(K9:N9,"Oui")=4,"Oui","Non mesuré")))</f>
        <v>Non mesuré</v>
      </c>
      <c r="P9" s="38"/>
      <c r="Q9" s="38"/>
    </row>
    <row r="10" customFormat="false" ht="27" hidden="false" customHeight="true" outlineLevel="0" collapsed="false">
      <c r="A10" s="38"/>
      <c r="B10" s="38"/>
      <c r="C10" s="38"/>
      <c r="D10" s="38"/>
      <c r="E10" s="38"/>
      <c r="F10" s="38"/>
      <c r="G10" s="38"/>
      <c r="H10" s="38"/>
      <c r="I10" s="38"/>
      <c r="J10" s="40" t="str">
        <f aca="false">IF(A10="","Non mesuré",IF(COUNT(B10:I10)&lt;&gt;8,"Non mesuré",IF(OR(MIN(B10:I10)&lt;0,MAX(B10:I10)&gt;3),"À corriger",SUM(B10:I10))))</f>
        <v>Non mesuré</v>
      </c>
      <c r="K10" s="38" t="s">
        <v>280</v>
      </c>
      <c r="L10" s="38" t="s">
        <v>280</v>
      </c>
      <c r="M10" s="38" t="s">
        <v>280</v>
      </c>
      <c r="N10" s="38" t="s">
        <v>280</v>
      </c>
      <c r="O10" s="40" t="str">
        <f aca="false">IF(A10="","Non mesuré",IF(COUNTIF(K10:N10,"Non")&gt;0,"Non",IF(COUNTIF(K10:N10,"Oui")=4,"Oui","Non mesuré")))</f>
        <v>Non mesuré</v>
      </c>
      <c r="P10" s="38"/>
      <c r="Q10" s="38"/>
    </row>
    <row r="11" customFormat="false" ht="27" hidden="false" customHeight="true" outlineLevel="0" collapsed="false">
      <c r="A11" s="38"/>
      <c r="B11" s="38"/>
      <c r="C11" s="38"/>
      <c r="D11" s="38"/>
      <c r="E11" s="38"/>
      <c r="F11" s="38"/>
      <c r="G11" s="38"/>
      <c r="H11" s="38"/>
      <c r="I11" s="38"/>
      <c r="J11" s="40" t="str">
        <f aca="false">IF(A11="","Non mesuré",IF(COUNT(B11:I11)&lt;&gt;8,"Non mesuré",IF(OR(MIN(B11:I11)&lt;0,MAX(B11:I11)&gt;3),"À corriger",SUM(B11:I11))))</f>
        <v>Non mesuré</v>
      </c>
      <c r="K11" s="38" t="s">
        <v>280</v>
      </c>
      <c r="L11" s="38" t="s">
        <v>280</v>
      </c>
      <c r="M11" s="38" t="s">
        <v>280</v>
      </c>
      <c r="N11" s="38" t="s">
        <v>280</v>
      </c>
      <c r="O11" s="40" t="str">
        <f aca="false">IF(A11="","Non mesuré",IF(COUNTIF(K11:N11,"Non")&gt;0,"Non",IF(COUNTIF(K11:N11,"Oui")=4,"Oui","Non mesuré")))</f>
        <v>Non mesuré</v>
      </c>
      <c r="P11" s="38"/>
      <c r="Q11" s="38"/>
    </row>
    <row r="12" customFormat="false" ht="27" hidden="false" customHeight="true" outlineLevel="0" collapsed="false">
      <c r="A12" s="38"/>
      <c r="B12" s="38"/>
      <c r="C12" s="38"/>
      <c r="D12" s="38"/>
      <c r="E12" s="38"/>
      <c r="F12" s="38"/>
      <c r="G12" s="38"/>
      <c r="H12" s="38"/>
      <c r="I12" s="38"/>
      <c r="J12" s="40" t="str">
        <f aca="false">IF(A12="","Non mesuré",IF(COUNT(B12:I12)&lt;&gt;8,"Non mesuré",IF(OR(MIN(B12:I12)&lt;0,MAX(B12:I12)&gt;3),"À corriger",SUM(B12:I12))))</f>
        <v>Non mesuré</v>
      </c>
      <c r="K12" s="38" t="s">
        <v>280</v>
      </c>
      <c r="L12" s="38" t="s">
        <v>280</v>
      </c>
      <c r="M12" s="38" t="s">
        <v>280</v>
      </c>
      <c r="N12" s="38" t="s">
        <v>280</v>
      </c>
      <c r="O12" s="40" t="str">
        <f aca="false">IF(A12="","Non mesuré",IF(COUNTIF(K12:N12,"Non")&gt;0,"Non",IF(COUNTIF(K12:N12,"Oui")=4,"Oui","Non mesuré")))</f>
        <v>Non mesuré</v>
      </c>
      <c r="P12" s="38"/>
      <c r="Q12" s="38"/>
    </row>
    <row r="13" customFormat="false" ht="27" hidden="false" customHeight="true" outlineLevel="0" collapsed="false">
      <c r="A13" s="38"/>
      <c r="B13" s="38"/>
      <c r="C13" s="38"/>
      <c r="D13" s="38"/>
      <c r="E13" s="38"/>
      <c r="F13" s="38"/>
      <c r="G13" s="38"/>
      <c r="H13" s="38"/>
      <c r="I13" s="38"/>
      <c r="J13" s="40" t="str">
        <f aca="false">IF(A13="","Non mesuré",IF(COUNT(B13:I13)&lt;&gt;8,"Non mesuré",IF(OR(MIN(B13:I13)&lt;0,MAX(B13:I13)&gt;3),"À corriger",SUM(B13:I13))))</f>
        <v>Non mesuré</v>
      </c>
      <c r="K13" s="38" t="s">
        <v>280</v>
      </c>
      <c r="L13" s="38" t="s">
        <v>280</v>
      </c>
      <c r="M13" s="38" t="s">
        <v>280</v>
      </c>
      <c r="N13" s="38" t="s">
        <v>280</v>
      </c>
      <c r="O13" s="40" t="str">
        <f aca="false">IF(A13="","Non mesuré",IF(COUNTIF(K13:N13,"Non")&gt;0,"Non",IF(COUNTIF(K13:N13,"Oui")=4,"Oui","Non mesuré")))</f>
        <v>Non mesuré</v>
      </c>
      <c r="P13" s="38"/>
      <c r="Q13" s="38"/>
    </row>
    <row r="14" customFormat="false" ht="27" hidden="false" customHeight="true" outlineLevel="0" collapsed="false">
      <c r="A14" s="38"/>
      <c r="B14" s="38"/>
      <c r="C14" s="38"/>
      <c r="D14" s="38"/>
      <c r="E14" s="38"/>
      <c r="F14" s="38"/>
      <c r="G14" s="38"/>
      <c r="H14" s="38"/>
      <c r="I14" s="38"/>
      <c r="J14" s="40" t="str">
        <f aca="false">IF(A14="","Non mesuré",IF(COUNT(B14:I14)&lt;&gt;8,"Non mesuré",IF(OR(MIN(B14:I14)&lt;0,MAX(B14:I14)&gt;3),"À corriger",SUM(B14:I14))))</f>
        <v>Non mesuré</v>
      </c>
      <c r="K14" s="38" t="s">
        <v>280</v>
      </c>
      <c r="L14" s="38" t="s">
        <v>280</v>
      </c>
      <c r="M14" s="38" t="s">
        <v>280</v>
      </c>
      <c r="N14" s="38" t="s">
        <v>280</v>
      </c>
      <c r="O14" s="40" t="str">
        <f aca="false">IF(A14="","Non mesuré",IF(COUNTIF(K14:N14,"Non")&gt;0,"Non",IF(COUNTIF(K14:N14,"Oui")=4,"Oui","Non mesuré")))</f>
        <v>Non mesuré</v>
      </c>
      <c r="P14" s="38"/>
      <c r="Q14" s="38"/>
    </row>
    <row r="15" customFormat="false" ht="27" hidden="false" customHeight="true" outlineLevel="0" collapsed="false">
      <c r="A15" s="38"/>
      <c r="B15" s="38"/>
      <c r="C15" s="38"/>
      <c r="D15" s="38"/>
      <c r="E15" s="38"/>
      <c r="F15" s="38"/>
      <c r="G15" s="38"/>
      <c r="H15" s="38"/>
      <c r="I15" s="38"/>
      <c r="J15" s="40" t="str">
        <f aca="false">IF(A15="","Non mesuré",IF(COUNT(B15:I15)&lt;&gt;8,"Non mesuré",IF(OR(MIN(B15:I15)&lt;0,MAX(B15:I15)&gt;3),"À corriger",SUM(B15:I15))))</f>
        <v>Non mesuré</v>
      </c>
      <c r="K15" s="38" t="s">
        <v>280</v>
      </c>
      <c r="L15" s="38" t="s">
        <v>280</v>
      </c>
      <c r="M15" s="38" t="s">
        <v>280</v>
      </c>
      <c r="N15" s="38" t="s">
        <v>280</v>
      </c>
      <c r="O15" s="40" t="str">
        <f aca="false">IF(A15="","Non mesuré",IF(COUNTIF(K15:N15,"Non")&gt;0,"Non",IF(COUNTIF(K15:N15,"Oui")=4,"Oui","Non mesuré")))</f>
        <v>Non mesuré</v>
      </c>
      <c r="P15" s="38"/>
      <c r="Q15" s="38"/>
    </row>
    <row r="16" customFormat="false" ht="27" hidden="false" customHeight="true" outlineLevel="0" collapsed="false">
      <c r="A16" s="38"/>
      <c r="B16" s="38"/>
      <c r="C16" s="38"/>
      <c r="D16" s="38"/>
      <c r="E16" s="38"/>
      <c r="F16" s="38"/>
      <c r="G16" s="38"/>
      <c r="H16" s="38"/>
      <c r="I16" s="38"/>
      <c r="J16" s="40" t="str">
        <f aca="false">IF(A16="","Non mesuré",IF(COUNT(B16:I16)&lt;&gt;8,"Non mesuré",IF(OR(MIN(B16:I16)&lt;0,MAX(B16:I16)&gt;3),"À corriger",SUM(B16:I16))))</f>
        <v>Non mesuré</v>
      </c>
      <c r="K16" s="38" t="s">
        <v>280</v>
      </c>
      <c r="L16" s="38" t="s">
        <v>280</v>
      </c>
      <c r="M16" s="38" t="s">
        <v>280</v>
      </c>
      <c r="N16" s="38" t="s">
        <v>280</v>
      </c>
      <c r="O16" s="40" t="str">
        <f aca="false">IF(A16="","Non mesuré",IF(COUNTIF(K16:N16,"Non")&gt;0,"Non",IF(COUNTIF(K16:N16,"Oui")=4,"Oui","Non mesuré")))</f>
        <v>Non mesuré</v>
      </c>
      <c r="P16" s="38"/>
      <c r="Q16" s="38"/>
    </row>
    <row r="17" customFormat="false" ht="27" hidden="false" customHeight="true" outlineLevel="0" collapsed="false">
      <c r="A17" s="38"/>
      <c r="B17" s="38"/>
      <c r="C17" s="38"/>
      <c r="D17" s="38"/>
      <c r="E17" s="38"/>
      <c r="F17" s="38"/>
      <c r="G17" s="38"/>
      <c r="H17" s="38"/>
      <c r="I17" s="38"/>
      <c r="J17" s="40" t="str">
        <f aca="false">IF(A17="","Non mesuré",IF(COUNT(B17:I17)&lt;&gt;8,"Non mesuré",IF(OR(MIN(B17:I17)&lt;0,MAX(B17:I17)&gt;3),"À corriger",SUM(B17:I17))))</f>
        <v>Non mesuré</v>
      </c>
      <c r="K17" s="38" t="s">
        <v>280</v>
      </c>
      <c r="L17" s="38" t="s">
        <v>280</v>
      </c>
      <c r="M17" s="38" t="s">
        <v>280</v>
      </c>
      <c r="N17" s="38" t="s">
        <v>280</v>
      </c>
      <c r="O17" s="40" t="str">
        <f aca="false">IF(A17="","Non mesuré",IF(COUNTIF(K17:N17,"Non")&gt;0,"Non",IF(COUNTIF(K17:N17,"Oui")=4,"Oui","Non mesuré")))</f>
        <v>Non mesuré</v>
      </c>
      <c r="P17" s="38"/>
      <c r="Q17" s="38"/>
    </row>
    <row r="18" customFormat="false" ht="27" hidden="false" customHeight="true" outlineLevel="0" collapsed="false">
      <c r="A18" s="38"/>
      <c r="B18" s="38"/>
      <c r="C18" s="38"/>
      <c r="D18" s="38"/>
      <c r="E18" s="38"/>
      <c r="F18" s="38"/>
      <c r="G18" s="38"/>
      <c r="H18" s="38"/>
      <c r="I18" s="38"/>
      <c r="J18" s="40" t="str">
        <f aca="false">IF(A18="","Non mesuré",IF(COUNT(B18:I18)&lt;&gt;8,"Non mesuré",IF(OR(MIN(B18:I18)&lt;0,MAX(B18:I18)&gt;3),"À corriger",SUM(B18:I18))))</f>
        <v>Non mesuré</v>
      </c>
      <c r="K18" s="38" t="s">
        <v>280</v>
      </c>
      <c r="L18" s="38" t="s">
        <v>280</v>
      </c>
      <c r="M18" s="38" t="s">
        <v>280</v>
      </c>
      <c r="N18" s="38" t="s">
        <v>280</v>
      </c>
      <c r="O18" s="40" t="str">
        <f aca="false">IF(A18="","Non mesuré",IF(COUNTIF(K18:N18,"Non")&gt;0,"Non",IF(COUNTIF(K18:N18,"Oui")=4,"Oui","Non mesuré")))</f>
        <v>Non mesuré</v>
      </c>
      <c r="P18" s="38"/>
      <c r="Q18" s="38"/>
    </row>
    <row r="19" customFormat="false" ht="27" hidden="false" customHeight="true" outlineLevel="0" collapsed="false">
      <c r="A19" s="38"/>
      <c r="B19" s="38"/>
      <c r="C19" s="38"/>
      <c r="D19" s="38"/>
      <c r="E19" s="38"/>
      <c r="F19" s="38"/>
      <c r="G19" s="38"/>
      <c r="H19" s="38"/>
      <c r="I19" s="38"/>
      <c r="J19" s="40" t="str">
        <f aca="false">IF(A19="","Non mesuré",IF(COUNT(B19:I19)&lt;&gt;8,"Non mesuré",IF(OR(MIN(B19:I19)&lt;0,MAX(B19:I19)&gt;3),"À corriger",SUM(B19:I19))))</f>
        <v>Non mesuré</v>
      </c>
      <c r="K19" s="38" t="s">
        <v>280</v>
      </c>
      <c r="L19" s="38" t="s">
        <v>280</v>
      </c>
      <c r="M19" s="38" t="s">
        <v>280</v>
      </c>
      <c r="N19" s="38" t="s">
        <v>280</v>
      </c>
      <c r="O19" s="40" t="str">
        <f aca="false">IF(A19="","Non mesuré",IF(COUNTIF(K19:N19,"Non")&gt;0,"Non",IF(COUNTIF(K19:N19,"Oui")=4,"Oui","Non mesuré")))</f>
        <v>Non mesuré</v>
      </c>
      <c r="P19" s="38"/>
      <c r="Q19" s="38"/>
    </row>
    <row r="20" customFormat="false" ht="27" hidden="false" customHeight="true" outlineLevel="0" collapsed="false">
      <c r="A20" s="38"/>
      <c r="B20" s="38"/>
      <c r="C20" s="38"/>
      <c r="D20" s="38"/>
      <c r="E20" s="38"/>
      <c r="F20" s="38"/>
      <c r="G20" s="38"/>
      <c r="H20" s="38"/>
      <c r="I20" s="38"/>
      <c r="J20" s="40" t="str">
        <f aca="false">IF(A20="","Non mesuré",IF(COUNT(B20:I20)&lt;&gt;8,"Non mesuré",IF(OR(MIN(B20:I20)&lt;0,MAX(B20:I20)&gt;3),"À corriger",SUM(B20:I20))))</f>
        <v>Non mesuré</v>
      </c>
      <c r="K20" s="38" t="s">
        <v>280</v>
      </c>
      <c r="L20" s="38" t="s">
        <v>280</v>
      </c>
      <c r="M20" s="38" t="s">
        <v>280</v>
      </c>
      <c r="N20" s="38" t="s">
        <v>280</v>
      </c>
      <c r="O20" s="40" t="str">
        <f aca="false">IF(A20="","Non mesuré",IF(COUNTIF(K20:N20,"Non")&gt;0,"Non",IF(COUNTIF(K20:N20,"Oui")=4,"Oui","Non mesuré")))</f>
        <v>Non mesuré</v>
      </c>
      <c r="P20" s="38"/>
      <c r="Q20" s="38"/>
    </row>
    <row r="21" customFormat="false" ht="27" hidden="false" customHeight="true" outlineLevel="0" collapsed="false">
      <c r="A21" s="38"/>
      <c r="B21" s="38"/>
      <c r="C21" s="38"/>
      <c r="D21" s="38"/>
      <c r="E21" s="38"/>
      <c r="F21" s="38"/>
      <c r="G21" s="38"/>
      <c r="H21" s="38"/>
      <c r="I21" s="38"/>
      <c r="J21" s="40" t="str">
        <f aca="false">IF(A21="","Non mesuré",IF(COUNT(B21:I21)&lt;&gt;8,"Non mesuré",IF(OR(MIN(B21:I21)&lt;0,MAX(B21:I21)&gt;3),"À corriger",SUM(B21:I21))))</f>
        <v>Non mesuré</v>
      </c>
      <c r="K21" s="38" t="s">
        <v>280</v>
      </c>
      <c r="L21" s="38" t="s">
        <v>280</v>
      </c>
      <c r="M21" s="38" t="s">
        <v>280</v>
      </c>
      <c r="N21" s="38" t="s">
        <v>280</v>
      </c>
      <c r="O21" s="40" t="str">
        <f aca="false">IF(A21="","Non mesuré",IF(COUNTIF(K21:N21,"Non")&gt;0,"Non",IF(COUNTIF(K21:N21,"Oui")=4,"Oui","Non mesuré")))</f>
        <v>Non mesuré</v>
      </c>
      <c r="P21" s="38"/>
      <c r="Q21" s="38"/>
    </row>
    <row r="22" customFormat="false" ht="27" hidden="false" customHeight="true" outlineLevel="0" collapsed="false">
      <c r="A22" s="38"/>
      <c r="B22" s="38"/>
      <c r="C22" s="38"/>
      <c r="D22" s="38"/>
      <c r="E22" s="38"/>
      <c r="F22" s="38"/>
      <c r="G22" s="38"/>
      <c r="H22" s="38"/>
      <c r="I22" s="38"/>
      <c r="J22" s="40" t="str">
        <f aca="false">IF(A22="","Non mesuré",IF(COUNT(B22:I22)&lt;&gt;8,"Non mesuré",IF(OR(MIN(B22:I22)&lt;0,MAX(B22:I22)&gt;3),"À corriger",SUM(B22:I22))))</f>
        <v>Non mesuré</v>
      </c>
      <c r="K22" s="38" t="s">
        <v>280</v>
      </c>
      <c r="L22" s="38" t="s">
        <v>280</v>
      </c>
      <c r="M22" s="38" t="s">
        <v>280</v>
      </c>
      <c r="N22" s="38" t="s">
        <v>280</v>
      </c>
      <c r="O22" s="40" t="str">
        <f aca="false">IF(A22="","Non mesuré",IF(COUNTIF(K22:N22,"Non")&gt;0,"Non",IF(COUNTIF(K22:N22,"Oui")=4,"Oui","Non mesuré")))</f>
        <v>Non mesuré</v>
      </c>
      <c r="P22" s="38"/>
      <c r="Q22" s="38"/>
    </row>
    <row r="23" customFormat="false" ht="27" hidden="false" customHeight="true" outlineLevel="0" collapsed="false">
      <c r="A23" s="38"/>
      <c r="B23" s="38"/>
      <c r="C23" s="38"/>
      <c r="D23" s="38"/>
      <c r="E23" s="38"/>
      <c r="F23" s="38"/>
      <c r="G23" s="38"/>
      <c r="H23" s="38"/>
      <c r="I23" s="38"/>
      <c r="J23" s="40" t="str">
        <f aca="false">IF(A23="","Non mesuré",IF(COUNT(B23:I23)&lt;&gt;8,"Non mesuré",IF(OR(MIN(B23:I23)&lt;0,MAX(B23:I23)&gt;3),"À corriger",SUM(B23:I23))))</f>
        <v>Non mesuré</v>
      </c>
      <c r="K23" s="38" t="s">
        <v>280</v>
      </c>
      <c r="L23" s="38" t="s">
        <v>280</v>
      </c>
      <c r="M23" s="38" t="s">
        <v>280</v>
      </c>
      <c r="N23" s="38" t="s">
        <v>280</v>
      </c>
      <c r="O23" s="40" t="str">
        <f aca="false">IF(A23="","Non mesuré",IF(COUNTIF(K23:N23,"Non")&gt;0,"Non",IF(COUNTIF(K23:N23,"Oui")=4,"Oui","Non mesuré")))</f>
        <v>Non mesuré</v>
      </c>
      <c r="P23" s="38"/>
      <c r="Q23" s="38"/>
    </row>
    <row r="24" customFormat="false" ht="27" hidden="false" customHeight="true" outlineLevel="0" collapsed="false">
      <c r="A24" s="38"/>
      <c r="B24" s="38"/>
      <c r="C24" s="38"/>
      <c r="D24" s="38"/>
      <c r="E24" s="38"/>
      <c r="F24" s="38"/>
      <c r="G24" s="38"/>
      <c r="H24" s="38"/>
      <c r="I24" s="38"/>
      <c r="J24" s="40" t="str">
        <f aca="false">IF(A24="","Non mesuré",IF(COUNT(B24:I24)&lt;&gt;8,"Non mesuré",IF(OR(MIN(B24:I24)&lt;0,MAX(B24:I24)&gt;3),"À corriger",SUM(B24:I24))))</f>
        <v>Non mesuré</v>
      </c>
      <c r="K24" s="38" t="s">
        <v>280</v>
      </c>
      <c r="L24" s="38" t="s">
        <v>280</v>
      </c>
      <c r="M24" s="38" t="s">
        <v>280</v>
      </c>
      <c r="N24" s="38" t="s">
        <v>280</v>
      </c>
      <c r="O24" s="40" t="str">
        <f aca="false">IF(A24="","Non mesuré",IF(COUNTIF(K24:N24,"Non")&gt;0,"Non",IF(COUNTIF(K24:N24,"Oui")=4,"Oui","Non mesuré")))</f>
        <v>Non mesuré</v>
      </c>
      <c r="P24" s="38"/>
      <c r="Q24" s="38"/>
    </row>
    <row r="25" customFormat="false" ht="27" hidden="false" customHeight="true" outlineLevel="0" collapsed="false">
      <c r="A25" s="38"/>
      <c r="B25" s="38"/>
      <c r="C25" s="38"/>
      <c r="D25" s="38"/>
      <c r="E25" s="38"/>
      <c r="F25" s="38"/>
      <c r="G25" s="38"/>
      <c r="H25" s="38"/>
      <c r="I25" s="38"/>
      <c r="J25" s="40" t="str">
        <f aca="false">IF(A25="","Non mesuré",IF(COUNT(B25:I25)&lt;&gt;8,"Non mesuré",IF(OR(MIN(B25:I25)&lt;0,MAX(B25:I25)&gt;3),"À corriger",SUM(B25:I25))))</f>
        <v>Non mesuré</v>
      </c>
      <c r="K25" s="38" t="s">
        <v>280</v>
      </c>
      <c r="L25" s="38" t="s">
        <v>280</v>
      </c>
      <c r="M25" s="38" t="s">
        <v>280</v>
      </c>
      <c r="N25" s="38" t="s">
        <v>280</v>
      </c>
      <c r="O25" s="40" t="str">
        <f aca="false">IF(A25="","Non mesuré",IF(COUNTIF(K25:N25,"Non")&gt;0,"Non",IF(COUNTIF(K25:N25,"Oui")=4,"Oui","Non mesuré")))</f>
        <v>Non mesuré</v>
      </c>
      <c r="P25" s="38"/>
      <c r="Q25" s="38"/>
    </row>
    <row r="26" customFormat="false" ht="27" hidden="false" customHeight="true" outlineLevel="0" collapsed="false">
      <c r="A26" s="38"/>
      <c r="B26" s="38"/>
      <c r="C26" s="38"/>
      <c r="D26" s="38"/>
      <c r="E26" s="38"/>
      <c r="F26" s="38"/>
      <c r="G26" s="38"/>
      <c r="H26" s="38"/>
      <c r="I26" s="38"/>
      <c r="J26" s="40" t="str">
        <f aca="false">IF(A26="","Non mesuré",IF(COUNT(B26:I26)&lt;&gt;8,"Non mesuré",IF(OR(MIN(B26:I26)&lt;0,MAX(B26:I26)&gt;3),"À corriger",SUM(B26:I26))))</f>
        <v>Non mesuré</v>
      </c>
      <c r="K26" s="38" t="s">
        <v>280</v>
      </c>
      <c r="L26" s="38" t="s">
        <v>280</v>
      </c>
      <c r="M26" s="38" t="s">
        <v>280</v>
      </c>
      <c r="N26" s="38" t="s">
        <v>280</v>
      </c>
      <c r="O26" s="40" t="str">
        <f aca="false">IF(A26="","Non mesuré",IF(COUNTIF(K26:N26,"Non")&gt;0,"Non",IF(COUNTIF(K26:N26,"Oui")=4,"Oui","Non mesuré")))</f>
        <v>Non mesuré</v>
      </c>
      <c r="P26" s="38"/>
      <c r="Q26" s="38"/>
    </row>
    <row r="27" customFormat="false" ht="27" hidden="false" customHeight="true" outlineLevel="0" collapsed="false">
      <c r="A27" s="38"/>
      <c r="B27" s="38"/>
      <c r="C27" s="38"/>
      <c r="D27" s="38"/>
      <c r="E27" s="38"/>
      <c r="F27" s="38"/>
      <c r="G27" s="38"/>
      <c r="H27" s="38"/>
      <c r="I27" s="38"/>
      <c r="J27" s="40" t="str">
        <f aca="false">IF(A27="","Non mesuré",IF(COUNT(B27:I27)&lt;&gt;8,"Non mesuré",IF(OR(MIN(B27:I27)&lt;0,MAX(B27:I27)&gt;3),"À corriger",SUM(B27:I27))))</f>
        <v>Non mesuré</v>
      </c>
      <c r="K27" s="38" t="s">
        <v>280</v>
      </c>
      <c r="L27" s="38" t="s">
        <v>280</v>
      </c>
      <c r="M27" s="38" t="s">
        <v>280</v>
      </c>
      <c r="N27" s="38" t="s">
        <v>280</v>
      </c>
      <c r="O27" s="40" t="str">
        <f aca="false">IF(A27="","Non mesuré",IF(COUNTIF(K27:N27,"Non")&gt;0,"Non",IF(COUNTIF(K27:N27,"Oui")=4,"Oui","Non mesuré")))</f>
        <v>Non mesuré</v>
      </c>
      <c r="P27" s="38"/>
      <c r="Q27" s="38"/>
    </row>
    <row r="28" customFormat="false" ht="27" hidden="false" customHeight="true" outlineLevel="0" collapsed="false">
      <c r="A28" s="42"/>
      <c r="B28" s="42"/>
      <c r="C28" s="42"/>
      <c r="D28" s="42"/>
      <c r="E28" s="42"/>
      <c r="F28" s="42"/>
      <c r="G28" s="42"/>
      <c r="H28" s="42"/>
      <c r="I28" s="42"/>
      <c r="J28" s="43" t="str">
        <f aca="false">IF(A28="","Non mesuré",IF(COUNT(B28:I28)&lt;&gt;8,"Non mesuré",IF(OR(MIN(B28:I28)&lt;0,MAX(B28:I28)&gt;3),"À corriger",SUM(B28:I28))))</f>
        <v>Non mesuré</v>
      </c>
      <c r="K28" s="42"/>
      <c r="L28" s="42"/>
      <c r="M28" s="42"/>
      <c r="N28" s="42"/>
      <c r="O28" s="43" t="str">
        <f aca="false">IF(A28="","Non mesuré",IF(COUNTIF(K28:N28,"Non")&gt;0,"Non",IF(COUNTIF(K28:N28,"Oui")=4,"Oui","Non mesuré")))</f>
        <v>Non mesuré</v>
      </c>
      <c r="P28" s="42"/>
      <c r="Q28" s="42"/>
    </row>
    <row r="29" customFormat="false" ht="27" hidden="false" customHeight="true" outlineLevel="0" collapsed="false">
      <c r="A29" s="42"/>
      <c r="B29" s="42"/>
      <c r="C29" s="42"/>
      <c r="D29" s="42"/>
      <c r="E29" s="42"/>
      <c r="F29" s="42"/>
      <c r="G29" s="42"/>
      <c r="H29" s="42"/>
      <c r="I29" s="42"/>
      <c r="J29" s="43" t="str">
        <f aca="false">IF(A29="","Non mesuré",IF(COUNT(B29:I29)&lt;&gt;8,"Non mesuré",IF(OR(MIN(B29:I29)&lt;0,MAX(B29:I29)&gt;3),"À corriger",SUM(B29:I29))))</f>
        <v>Non mesuré</v>
      </c>
      <c r="K29" s="42"/>
      <c r="L29" s="42"/>
      <c r="M29" s="42"/>
      <c r="N29" s="42"/>
      <c r="O29" s="43" t="str">
        <f aca="false">IF(A29="","Non mesuré",IF(COUNTIF(K29:N29,"Non")&gt;0,"Non",IF(COUNTIF(K29:N29,"Oui")=4,"Oui","Non mesuré")))</f>
        <v>Non mesuré</v>
      </c>
      <c r="P29" s="42"/>
      <c r="Q29" s="42"/>
    </row>
    <row r="30" customFormat="false" ht="27" hidden="false" customHeight="true" outlineLevel="0" collapsed="false">
      <c r="A30" s="42"/>
      <c r="B30" s="42"/>
      <c r="C30" s="42"/>
      <c r="D30" s="42"/>
      <c r="E30" s="42"/>
      <c r="F30" s="42"/>
      <c r="G30" s="42"/>
      <c r="H30" s="42"/>
      <c r="I30" s="42"/>
      <c r="J30" s="43" t="str">
        <f aca="false">IF(A30="","Non mesuré",IF(COUNT(B30:I30)&lt;&gt;8,"Non mesuré",IF(OR(MIN(B30:I30)&lt;0,MAX(B30:I30)&gt;3),"À corriger",SUM(B30:I30))))</f>
        <v>Non mesuré</v>
      </c>
      <c r="K30" s="42"/>
      <c r="L30" s="42"/>
      <c r="M30" s="42"/>
      <c r="N30" s="42"/>
      <c r="O30" s="43" t="str">
        <f aca="false">IF(A30="","Non mesuré",IF(COUNTIF(K30:N30,"Non")&gt;0,"Non",IF(COUNTIF(K30:N30,"Oui")=4,"Oui","Non mesuré")))</f>
        <v>Non mesuré</v>
      </c>
      <c r="P30" s="42"/>
      <c r="Q30" s="42"/>
    </row>
    <row r="31" customFormat="false" ht="27" hidden="false" customHeight="true" outlineLevel="0" collapsed="false">
      <c r="A31" s="42"/>
      <c r="B31" s="42"/>
      <c r="C31" s="42"/>
      <c r="D31" s="42"/>
      <c r="E31" s="42"/>
      <c r="F31" s="42"/>
      <c r="G31" s="42"/>
      <c r="H31" s="42"/>
      <c r="I31" s="42"/>
      <c r="J31" s="43" t="str">
        <f aca="false">IF(A31="","Non mesuré",IF(COUNT(B31:I31)&lt;&gt;8,"Non mesuré",IF(OR(MIN(B31:I31)&lt;0,MAX(B31:I31)&gt;3),"À corriger",SUM(B31:I31))))</f>
        <v>Non mesuré</v>
      </c>
      <c r="K31" s="42"/>
      <c r="L31" s="42"/>
      <c r="M31" s="42"/>
      <c r="N31" s="42"/>
      <c r="O31" s="43" t="str">
        <f aca="false">IF(A31="","Non mesuré",IF(COUNTIF(K31:N31,"Non")&gt;0,"Non",IF(COUNTIF(K31:N31,"Oui")=4,"Oui","Non mesuré")))</f>
        <v>Non mesuré</v>
      </c>
      <c r="P31" s="42"/>
      <c r="Q31" s="42"/>
    </row>
    <row r="32" customFormat="false" ht="27" hidden="false" customHeight="true" outlineLevel="0" collapsed="false">
      <c r="A32" s="42"/>
      <c r="B32" s="42"/>
      <c r="C32" s="42"/>
      <c r="D32" s="42"/>
      <c r="E32" s="42"/>
      <c r="F32" s="42"/>
      <c r="G32" s="42"/>
      <c r="H32" s="42"/>
      <c r="I32" s="42"/>
      <c r="J32" s="43" t="str">
        <f aca="false">IF(A32="","Non mesuré",IF(COUNT(B32:I32)&lt;&gt;8,"Non mesuré",IF(OR(MIN(B32:I32)&lt;0,MAX(B32:I32)&gt;3),"À corriger",SUM(B32:I32))))</f>
        <v>Non mesuré</v>
      </c>
      <c r="K32" s="42"/>
      <c r="L32" s="42"/>
      <c r="M32" s="42"/>
      <c r="N32" s="42"/>
      <c r="O32" s="43" t="str">
        <f aca="false">IF(A32="","Non mesuré",IF(COUNTIF(K32:N32,"Non")&gt;0,"Non",IF(COUNTIF(K32:N32,"Oui")=4,"Oui","Non mesuré")))</f>
        <v>Non mesuré</v>
      </c>
      <c r="P32" s="42"/>
      <c r="Q32" s="42"/>
    </row>
    <row r="33" customFormat="false" ht="27" hidden="false" customHeight="true" outlineLevel="0" collapsed="false">
      <c r="A33" s="42"/>
      <c r="B33" s="42"/>
      <c r="C33" s="42"/>
      <c r="D33" s="42"/>
      <c r="E33" s="42"/>
      <c r="F33" s="42"/>
      <c r="G33" s="42"/>
      <c r="H33" s="42"/>
      <c r="I33" s="42"/>
      <c r="J33" s="43" t="str">
        <f aca="false">IF(A33="","Non mesuré",IF(COUNT(B33:I33)&lt;&gt;8,"Non mesuré",IF(OR(MIN(B33:I33)&lt;0,MAX(B33:I33)&gt;3),"À corriger",SUM(B33:I33))))</f>
        <v>Non mesuré</v>
      </c>
      <c r="K33" s="42"/>
      <c r="L33" s="42"/>
      <c r="M33" s="42"/>
      <c r="N33" s="42"/>
      <c r="O33" s="43" t="str">
        <f aca="false">IF(A33="","Non mesuré",IF(COUNTIF(K33:N33,"Non")&gt;0,"Non",IF(COUNTIF(K33:N33,"Oui")=4,"Oui","Non mesuré")))</f>
        <v>Non mesuré</v>
      </c>
      <c r="P33" s="42"/>
      <c r="Q33" s="42"/>
    </row>
    <row r="34" customFormat="false" ht="27" hidden="false" customHeight="true" outlineLevel="0" collapsed="false">
      <c r="A34" s="42"/>
      <c r="B34" s="42"/>
      <c r="C34" s="42"/>
      <c r="D34" s="42"/>
      <c r="E34" s="42"/>
      <c r="F34" s="42"/>
      <c r="G34" s="42"/>
      <c r="H34" s="42"/>
      <c r="I34" s="42"/>
      <c r="J34" s="43" t="str">
        <f aca="false">IF(A34="","Non mesuré",IF(COUNT(B34:I34)&lt;&gt;8,"Non mesuré",IF(OR(MIN(B34:I34)&lt;0,MAX(B34:I34)&gt;3),"À corriger",SUM(B34:I34))))</f>
        <v>Non mesuré</v>
      </c>
      <c r="K34" s="42"/>
      <c r="L34" s="42"/>
      <c r="M34" s="42"/>
      <c r="N34" s="42"/>
      <c r="O34" s="43" t="str">
        <f aca="false">IF(A34="","Non mesuré",IF(COUNTIF(K34:N34,"Non")&gt;0,"Non",IF(COUNTIF(K34:N34,"Oui")=4,"Oui","Non mesuré")))</f>
        <v>Non mesuré</v>
      </c>
      <c r="P34" s="42"/>
      <c r="Q34" s="42"/>
    </row>
    <row r="35" customFormat="false" ht="27" hidden="false" customHeight="true" outlineLevel="0" collapsed="false">
      <c r="A35" s="42"/>
      <c r="B35" s="42"/>
      <c r="C35" s="42"/>
      <c r="D35" s="42"/>
      <c r="E35" s="42"/>
      <c r="F35" s="42"/>
      <c r="G35" s="42"/>
      <c r="H35" s="42"/>
      <c r="I35" s="42"/>
      <c r="J35" s="43" t="str">
        <f aca="false">IF(A35="","Non mesuré",IF(COUNT(B35:I35)&lt;&gt;8,"Non mesuré",IF(OR(MIN(B35:I35)&lt;0,MAX(B35:I35)&gt;3),"À corriger",SUM(B35:I35))))</f>
        <v>Non mesuré</v>
      </c>
      <c r="K35" s="42"/>
      <c r="L35" s="42"/>
      <c r="M35" s="42"/>
      <c r="N35" s="42"/>
      <c r="O35" s="43" t="str">
        <f aca="false">IF(A35="","Non mesuré",IF(COUNTIF(K35:N35,"Non")&gt;0,"Non",IF(COUNTIF(K35:N35,"Oui")=4,"Oui","Non mesuré")))</f>
        <v>Non mesuré</v>
      </c>
      <c r="P35" s="42"/>
      <c r="Q35" s="42"/>
    </row>
    <row r="36" customFormat="false" ht="27" hidden="false" customHeight="true" outlineLevel="0" collapsed="false">
      <c r="A36" s="42"/>
      <c r="B36" s="42"/>
      <c r="C36" s="42"/>
      <c r="D36" s="42"/>
      <c r="E36" s="42"/>
      <c r="F36" s="42"/>
      <c r="G36" s="42"/>
      <c r="H36" s="42"/>
      <c r="I36" s="42"/>
      <c r="J36" s="43" t="str">
        <f aca="false">IF(A36="","Non mesuré",IF(COUNT(B36:I36)&lt;&gt;8,"Non mesuré",IF(OR(MIN(B36:I36)&lt;0,MAX(B36:I36)&gt;3),"À corriger",SUM(B36:I36))))</f>
        <v>Non mesuré</v>
      </c>
      <c r="K36" s="42"/>
      <c r="L36" s="42"/>
      <c r="M36" s="42"/>
      <c r="N36" s="42"/>
      <c r="O36" s="43" t="str">
        <f aca="false">IF(A36="","Non mesuré",IF(COUNTIF(K36:N36,"Non")&gt;0,"Non",IF(COUNTIF(K36:N36,"Oui")=4,"Oui","Non mesuré")))</f>
        <v>Non mesuré</v>
      </c>
      <c r="P36" s="42"/>
      <c r="Q36" s="42"/>
    </row>
    <row r="37" customFormat="false" ht="27" hidden="false" customHeight="true" outlineLevel="0" collapsed="false">
      <c r="A37" s="42"/>
      <c r="B37" s="42"/>
      <c r="C37" s="42"/>
      <c r="D37" s="42"/>
      <c r="E37" s="42"/>
      <c r="F37" s="42"/>
      <c r="G37" s="42"/>
      <c r="H37" s="42"/>
      <c r="I37" s="42"/>
      <c r="J37" s="43" t="str">
        <f aca="false">IF(A37="","Non mesuré",IF(COUNT(B37:I37)&lt;&gt;8,"Non mesuré",IF(OR(MIN(B37:I37)&lt;0,MAX(B37:I37)&gt;3),"À corriger",SUM(B37:I37))))</f>
        <v>Non mesuré</v>
      </c>
      <c r="K37" s="42"/>
      <c r="L37" s="42"/>
      <c r="M37" s="42"/>
      <c r="N37" s="42"/>
      <c r="O37" s="43" t="str">
        <f aca="false">IF(A37="","Non mesuré",IF(COUNTIF(K37:N37,"Non")&gt;0,"Non",IF(COUNTIF(K37:N37,"Oui")=4,"Oui","Non mesuré")))</f>
        <v>Non mesuré</v>
      </c>
      <c r="P37" s="42"/>
      <c r="Q37" s="42"/>
    </row>
    <row r="38" customFormat="false" ht="27" hidden="false" customHeight="true" outlineLevel="0" collapsed="false">
      <c r="A38" s="42"/>
      <c r="B38" s="42"/>
      <c r="C38" s="42"/>
      <c r="D38" s="42"/>
      <c r="E38" s="42"/>
      <c r="F38" s="42"/>
      <c r="G38" s="42"/>
      <c r="H38" s="42"/>
      <c r="I38" s="42"/>
      <c r="J38" s="43" t="str">
        <f aca="false">IF(A38="","Non mesuré",IF(COUNT(B38:I38)&lt;&gt;8,"Non mesuré",IF(OR(MIN(B38:I38)&lt;0,MAX(B38:I38)&gt;3),"À corriger",SUM(B38:I38))))</f>
        <v>Non mesuré</v>
      </c>
      <c r="K38" s="42"/>
      <c r="L38" s="42"/>
      <c r="M38" s="42"/>
      <c r="N38" s="42"/>
      <c r="O38" s="43" t="str">
        <f aca="false">IF(A38="","Non mesuré",IF(COUNTIF(K38:N38,"Non")&gt;0,"Non",IF(COUNTIF(K38:N38,"Oui")=4,"Oui","Non mesuré")))</f>
        <v>Non mesuré</v>
      </c>
      <c r="P38" s="42"/>
      <c r="Q38" s="42"/>
    </row>
    <row r="39" customFormat="false" ht="27" hidden="false" customHeight="true" outlineLevel="0" collapsed="false">
      <c r="A39" s="42"/>
      <c r="B39" s="42"/>
      <c r="C39" s="42"/>
      <c r="D39" s="42"/>
      <c r="E39" s="42"/>
      <c r="F39" s="42"/>
      <c r="G39" s="42"/>
      <c r="H39" s="42"/>
      <c r="I39" s="42"/>
      <c r="J39" s="43" t="str">
        <f aca="false">IF(A39="","Non mesuré",IF(COUNT(B39:I39)&lt;&gt;8,"Non mesuré",IF(OR(MIN(B39:I39)&lt;0,MAX(B39:I39)&gt;3),"À corriger",SUM(B39:I39))))</f>
        <v>Non mesuré</v>
      </c>
      <c r="K39" s="42"/>
      <c r="L39" s="42"/>
      <c r="M39" s="42"/>
      <c r="N39" s="42"/>
      <c r="O39" s="43" t="str">
        <f aca="false">IF(A39="","Non mesuré",IF(COUNTIF(K39:N39,"Non")&gt;0,"Non",IF(COUNTIF(K39:N39,"Oui")=4,"Oui","Non mesuré")))</f>
        <v>Non mesuré</v>
      </c>
      <c r="P39" s="42"/>
      <c r="Q39" s="42"/>
    </row>
    <row r="40" customFormat="false" ht="27" hidden="false" customHeight="true" outlineLevel="0" collapsed="false">
      <c r="A40" s="42"/>
      <c r="B40" s="42"/>
      <c r="C40" s="42"/>
      <c r="D40" s="42"/>
      <c r="E40" s="42"/>
      <c r="F40" s="42"/>
      <c r="G40" s="42"/>
      <c r="H40" s="42"/>
      <c r="I40" s="42"/>
      <c r="J40" s="43" t="str">
        <f aca="false">IF(A40="","Non mesuré",IF(COUNT(B40:I40)&lt;&gt;8,"Non mesuré",IF(OR(MIN(B40:I40)&lt;0,MAX(B40:I40)&gt;3),"À corriger",SUM(B40:I40))))</f>
        <v>Non mesuré</v>
      </c>
      <c r="K40" s="42"/>
      <c r="L40" s="42"/>
      <c r="M40" s="42"/>
      <c r="N40" s="42"/>
      <c r="O40" s="43" t="str">
        <f aca="false">IF(A40="","Non mesuré",IF(COUNTIF(K40:N40,"Non")&gt;0,"Non",IF(COUNTIF(K40:N40,"Oui")=4,"Oui","Non mesuré")))</f>
        <v>Non mesuré</v>
      </c>
      <c r="P40" s="42"/>
      <c r="Q40" s="42"/>
    </row>
    <row r="41" customFormat="false" ht="27" hidden="false" customHeight="true" outlineLevel="0" collapsed="false">
      <c r="A41" s="42"/>
      <c r="B41" s="42"/>
      <c r="C41" s="42"/>
      <c r="D41" s="42"/>
      <c r="E41" s="42"/>
      <c r="F41" s="42"/>
      <c r="G41" s="42"/>
      <c r="H41" s="42"/>
      <c r="I41" s="42"/>
      <c r="J41" s="43" t="str">
        <f aca="false">IF(A41="","Non mesuré",IF(COUNT(B41:I41)&lt;&gt;8,"Non mesuré",IF(OR(MIN(B41:I41)&lt;0,MAX(B41:I41)&gt;3),"À corriger",SUM(B41:I41))))</f>
        <v>Non mesuré</v>
      </c>
      <c r="K41" s="42"/>
      <c r="L41" s="42"/>
      <c r="M41" s="42"/>
      <c r="N41" s="42"/>
      <c r="O41" s="43" t="str">
        <f aca="false">IF(A41="","Non mesuré",IF(COUNTIF(K41:N41,"Non")&gt;0,"Non",IF(COUNTIF(K41:N41,"Oui")=4,"Oui","Non mesuré")))</f>
        <v>Non mesuré</v>
      </c>
      <c r="P41" s="42"/>
      <c r="Q41" s="42"/>
    </row>
    <row r="42" customFormat="false" ht="27" hidden="false" customHeight="true" outlineLevel="0" collapsed="false">
      <c r="A42" s="42"/>
      <c r="B42" s="42"/>
      <c r="C42" s="42"/>
      <c r="D42" s="42"/>
      <c r="E42" s="42"/>
      <c r="F42" s="42"/>
      <c r="G42" s="42"/>
      <c r="H42" s="42"/>
      <c r="I42" s="42"/>
      <c r="J42" s="43" t="str">
        <f aca="false">IF(A42="","Non mesuré",IF(COUNT(B42:I42)&lt;&gt;8,"Non mesuré",IF(OR(MIN(B42:I42)&lt;0,MAX(B42:I42)&gt;3),"À corriger",SUM(B42:I42))))</f>
        <v>Non mesuré</v>
      </c>
      <c r="K42" s="42"/>
      <c r="L42" s="42"/>
      <c r="M42" s="42"/>
      <c r="N42" s="42"/>
      <c r="O42" s="43" t="str">
        <f aca="false">IF(A42="","Non mesuré",IF(COUNTIF(K42:N42,"Non")&gt;0,"Non",IF(COUNTIF(K42:N42,"Oui")=4,"Oui","Non mesuré")))</f>
        <v>Non mesuré</v>
      </c>
      <c r="P42" s="42"/>
      <c r="Q42" s="42"/>
    </row>
    <row r="43" customFormat="false" ht="27" hidden="false" customHeight="true" outlineLevel="0" collapsed="false">
      <c r="A43" s="42"/>
      <c r="B43" s="42"/>
      <c r="C43" s="42"/>
      <c r="D43" s="42"/>
      <c r="E43" s="42"/>
      <c r="F43" s="42"/>
      <c r="G43" s="42"/>
      <c r="H43" s="42"/>
      <c r="I43" s="42"/>
      <c r="J43" s="43" t="str">
        <f aca="false">IF(A43="","Non mesuré",IF(COUNT(B43:I43)&lt;&gt;8,"Non mesuré",IF(OR(MIN(B43:I43)&lt;0,MAX(B43:I43)&gt;3),"À corriger",SUM(B43:I43))))</f>
        <v>Non mesuré</v>
      </c>
      <c r="K43" s="42"/>
      <c r="L43" s="42"/>
      <c r="M43" s="42"/>
      <c r="N43" s="42"/>
      <c r="O43" s="43" t="str">
        <f aca="false">IF(A43="","Non mesuré",IF(COUNTIF(K43:N43,"Non")&gt;0,"Non",IF(COUNTIF(K43:N43,"Oui")=4,"Oui","Non mesuré")))</f>
        <v>Non mesuré</v>
      </c>
      <c r="P43" s="42"/>
      <c r="Q43" s="42"/>
    </row>
    <row r="44" customFormat="false" ht="27" hidden="false" customHeight="true" outlineLevel="0" collapsed="false">
      <c r="A44" s="42"/>
      <c r="B44" s="42"/>
      <c r="C44" s="42"/>
      <c r="D44" s="42"/>
      <c r="E44" s="42"/>
      <c r="F44" s="42"/>
      <c r="G44" s="42"/>
      <c r="H44" s="42"/>
      <c r="I44" s="42"/>
      <c r="J44" s="43" t="str">
        <f aca="false">IF(A44="","Non mesuré",IF(COUNT(B44:I44)&lt;&gt;8,"Non mesuré",IF(OR(MIN(B44:I44)&lt;0,MAX(B44:I44)&gt;3),"À corriger",SUM(B44:I44))))</f>
        <v>Non mesuré</v>
      </c>
      <c r="K44" s="42"/>
      <c r="L44" s="42"/>
      <c r="M44" s="42"/>
      <c r="N44" s="42"/>
      <c r="O44" s="43" t="str">
        <f aca="false">IF(A44="","Non mesuré",IF(COUNTIF(K44:N44,"Non")&gt;0,"Non",IF(COUNTIF(K44:N44,"Oui")=4,"Oui","Non mesuré")))</f>
        <v>Non mesuré</v>
      </c>
      <c r="P44" s="42"/>
      <c r="Q44" s="42"/>
    </row>
    <row r="45" customFormat="false" ht="27" hidden="false" customHeight="true" outlineLevel="0" collapsed="false">
      <c r="A45" s="42"/>
      <c r="B45" s="42"/>
      <c r="C45" s="42"/>
      <c r="D45" s="42"/>
      <c r="E45" s="42"/>
      <c r="F45" s="42"/>
      <c r="G45" s="42"/>
      <c r="H45" s="42"/>
      <c r="I45" s="42"/>
      <c r="J45" s="43" t="str">
        <f aca="false">IF(A45="","Non mesuré",IF(COUNT(B45:I45)&lt;&gt;8,"Non mesuré",IF(OR(MIN(B45:I45)&lt;0,MAX(B45:I45)&gt;3),"À corriger",SUM(B45:I45))))</f>
        <v>Non mesuré</v>
      </c>
      <c r="K45" s="42"/>
      <c r="L45" s="42"/>
      <c r="M45" s="42"/>
      <c r="N45" s="42"/>
      <c r="O45" s="43" t="str">
        <f aca="false">IF(A45="","Non mesuré",IF(COUNTIF(K45:N45,"Non")&gt;0,"Non",IF(COUNTIF(K45:N45,"Oui")=4,"Oui","Non mesuré")))</f>
        <v>Non mesuré</v>
      </c>
      <c r="P45" s="42"/>
      <c r="Q45" s="42"/>
    </row>
    <row r="46" customFormat="false" ht="27" hidden="false" customHeight="true" outlineLevel="0" collapsed="false">
      <c r="A46" s="42"/>
      <c r="B46" s="42"/>
      <c r="C46" s="42"/>
      <c r="D46" s="42"/>
      <c r="E46" s="42"/>
      <c r="F46" s="42"/>
      <c r="G46" s="42"/>
      <c r="H46" s="42"/>
      <c r="I46" s="42"/>
      <c r="J46" s="43" t="str">
        <f aca="false">IF(A46="","Non mesuré",IF(COUNT(B46:I46)&lt;&gt;8,"Non mesuré",IF(OR(MIN(B46:I46)&lt;0,MAX(B46:I46)&gt;3),"À corriger",SUM(B46:I46))))</f>
        <v>Non mesuré</v>
      </c>
      <c r="K46" s="42"/>
      <c r="L46" s="42"/>
      <c r="M46" s="42"/>
      <c r="N46" s="42"/>
      <c r="O46" s="43" t="str">
        <f aca="false">IF(A46="","Non mesuré",IF(COUNTIF(K46:N46,"Non")&gt;0,"Non",IF(COUNTIF(K46:N46,"Oui")=4,"Oui","Non mesuré")))</f>
        <v>Non mesuré</v>
      </c>
      <c r="P46" s="42"/>
      <c r="Q46" s="42"/>
    </row>
    <row r="47" customFormat="false" ht="27" hidden="false" customHeight="true" outlineLevel="0" collapsed="false">
      <c r="A47" s="42"/>
      <c r="B47" s="42"/>
      <c r="C47" s="42"/>
      <c r="D47" s="42"/>
      <c r="E47" s="42"/>
      <c r="F47" s="42"/>
      <c r="G47" s="42"/>
      <c r="H47" s="42"/>
      <c r="I47" s="42"/>
      <c r="J47" s="43" t="str">
        <f aca="false">IF(A47="","Non mesuré",IF(COUNT(B47:I47)&lt;&gt;8,"Non mesuré",IF(OR(MIN(B47:I47)&lt;0,MAX(B47:I47)&gt;3),"À corriger",SUM(B47:I47))))</f>
        <v>Non mesuré</v>
      </c>
      <c r="K47" s="42"/>
      <c r="L47" s="42"/>
      <c r="M47" s="42"/>
      <c r="N47" s="42"/>
      <c r="O47" s="43" t="str">
        <f aca="false">IF(A47="","Non mesuré",IF(COUNTIF(K47:N47,"Non")&gt;0,"Non",IF(COUNTIF(K47:N47,"Oui")=4,"Oui","Non mesuré")))</f>
        <v>Non mesuré</v>
      </c>
      <c r="P47" s="42"/>
      <c r="Q47" s="42"/>
    </row>
    <row r="48" customFormat="false" ht="27" hidden="false" customHeight="true" outlineLevel="0" collapsed="false">
      <c r="A48" s="42"/>
      <c r="B48" s="42"/>
      <c r="C48" s="42"/>
      <c r="D48" s="42"/>
      <c r="E48" s="42"/>
      <c r="F48" s="42"/>
      <c r="G48" s="42"/>
      <c r="H48" s="42"/>
      <c r="I48" s="42"/>
      <c r="J48" s="43" t="str">
        <f aca="false">IF(A48="","Non mesuré",IF(COUNT(B48:I48)&lt;&gt;8,"Non mesuré",IF(OR(MIN(B48:I48)&lt;0,MAX(B48:I48)&gt;3),"À corriger",SUM(B48:I48))))</f>
        <v>Non mesuré</v>
      </c>
      <c r="K48" s="42"/>
      <c r="L48" s="42"/>
      <c r="M48" s="42"/>
      <c r="N48" s="42"/>
      <c r="O48" s="43" t="str">
        <f aca="false">IF(A48="","Non mesuré",IF(COUNTIF(K48:N48,"Non")&gt;0,"Non",IF(COUNTIF(K48:N48,"Oui")=4,"Oui","Non mesuré")))</f>
        <v>Non mesuré</v>
      </c>
      <c r="P48" s="42"/>
      <c r="Q48" s="42"/>
    </row>
    <row r="49" customFormat="false" ht="27" hidden="false" customHeight="true" outlineLevel="0" collapsed="false">
      <c r="A49" s="42"/>
      <c r="B49" s="42"/>
      <c r="C49" s="42"/>
      <c r="D49" s="42"/>
      <c r="E49" s="42"/>
      <c r="F49" s="42"/>
      <c r="G49" s="42"/>
      <c r="H49" s="42"/>
      <c r="I49" s="42"/>
      <c r="J49" s="43" t="str">
        <f aca="false">IF(A49="","Non mesuré",IF(COUNT(B49:I49)&lt;&gt;8,"Non mesuré",IF(OR(MIN(B49:I49)&lt;0,MAX(B49:I49)&gt;3),"À corriger",SUM(B49:I49))))</f>
        <v>Non mesuré</v>
      </c>
      <c r="K49" s="42"/>
      <c r="L49" s="42"/>
      <c r="M49" s="42"/>
      <c r="N49" s="42"/>
      <c r="O49" s="43" t="str">
        <f aca="false">IF(A49="","Non mesuré",IF(COUNTIF(K49:N49,"Non")&gt;0,"Non",IF(COUNTIF(K49:N49,"Oui")=4,"Oui","Non mesuré")))</f>
        <v>Non mesuré</v>
      </c>
      <c r="P49" s="42"/>
      <c r="Q49" s="42"/>
    </row>
    <row r="50" customFormat="false" ht="27" hidden="false" customHeight="true" outlineLevel="0" collapsed="false">
      <c r="A50" s="42"/>
      <c r="B50" s="42"/>
      <c r="C50" s="42"/>
      <c r="D50" s="42"/>
      <c r="E50" s="42"/>
      <c r="F50" s="42"/>
      <c r="G50" s="42"/>
      <c r="H50" s="42"/>
      <c r="I50" s="42"/>
      <c r="J50" s="43" t="str">
        <f aca="false">IF(A50="","Non mesuré",IF(COUNT(B50:I50)&lt;&gt;8,"Non mesuré",IF(OR(MIN(B50:I50)&lt;0,MAX(B50:I50)&gt;3),"À corriger",SUM(B50:I50))))</f>
        <v>Non mesuré</v>
      </c>
      <c r="K50" s="42"/>
      <c r="L50" s="42"/>
      <c r="M50" s="42"/>
      <c r="N50" s="42"/>
      <c r="O50" s="43" t="str">
        <f aca="false">IF(A50="","Non mesuré",IF(COUNTIF(K50:N50,"Non")&gt;0,"Non",IF(COUNTIF(K50:N50,"Oui")=4,"Oui","Non mesuré")))</f>
        <v>Non mesuré</v>
      </c>
      <c r="P50" s="42"/>
      <c r="Q50" s="42"/>
    </row>
    <row r="51" customFormat="false" ht="27" hidden="false" customHeight="true" outlineLevel="0" collapsed="false">
      <c r="A51" s="42"/>
      <c r="B51" s="42"/>
      <c r="C51" s="42"/>
      <c r="D51" s="42"/>
      <c r="E51" s="42"/>
      <c r="F51" s="42"/>
      <c r="G51" s="42"/>
      <c r="H51" s="42"/>
      <c r="I51" s="42"/>
      <c r="J51" s="43" t="str">
        <f aca="false">IF(A51="","Non mesuré",IF(COUNT(B51:I51)&lt;&gt;8,"Non mesuré",IF(OR(MIN(B51:I51)&lt;0,MAX(B51:I51)&gt;3),"À corriger",SUM(B51:I51))))</f>
        <v>Non mesuré</v>
      </c>
      <c r="K51" s="42"/>
      <c r="L51" s="42"/>
      <c r="M51" s="42"/>
      <c r="N51" s="42"/>
      <c r="O51" s="43" t="str">
        <f aca="false">IF(A51="","Non mesuré",IF(COUNTIF(K51:N51,"Non")&gt;0,"Non",IF(COUNTIF(K51:N51,"Oui")=4,"Oui","Non mesuré")))</f>
        <v>Non mesuré</v>
      </c>
      <c r="P51" s="42"/>
      <c r="Q51" s="42"/>
    </row>
    <row r="52" customFormat="false" ht="27" hidden="false" customHeight="true" outlineLevel="0" collapsed="false">
      <c r="A52" s="42"/>
      <c r="B52" s="42"/>
      <c r="C52" s="42"/>
      <c r="D52" s="42"/>
      <c r="E52" s="42"/>
      <c r="F52" s="42"/>
      <c r="G52" s="42"/>
      <c r="H52" s="42"/>
      <c r="I52" s="42"/>
      <c r="J52" s="43" t="str">
        <f aca="false">IF(A52="","Non mesuré",IF(COUNT(B52:I52)&lt;&gt;8,"Non mesuré",IF(OR(MIN(B52:I52)&lt;0,MAX(B52:I52)&gt;3),"À corriger",SUM(B52:I52))))</f>
        <v>Non mesuré</v>
      </c>
      <c r="K52" s="42"/>
      <c r="L52" s="42"/>
      <c r="M52" s="42"/>
      <c r="N52" s="42"/>
      <c r="O52" s="43" t="str">
        <f aca="false">IF(A52="","Non mesuré",IF(COUNTIF(K52:N52,"Non")&gt;0,"Non",IF(COUNTIF(K52:N52,"Oui")=4,"Oui","Non mesuré")))</f>
        <v>Non mesuré</v>
      </c>
      <c r="P52" s="42"/>
      <c r="Q52" s="42"/>
    </row>
    <row r="53" customFormat="false" ht="27" hidden="false" customHeight="true" outlineLevel="0" collapsed="false">
      <c r="A53" s="42"/>
      <c r="B53" s="42"/>
      <c r="C53" s="42"/>
      <c r="D53" s="42"/>
      <c r="E53" s="42"/>
      <c r="F53" s="42"/>
      <c r="G53" s="42"/>
      <c r="H53" s="42"/>
      <c r="I53" s="42"/>
      <c r="J53" s="43" t="str">
        <f aca="false">IF(A53="","Non mesuré",IF(COUNT(B53:I53)&lt;&gt;8,"Non mesuré",IF(OR(MIN(B53:I53)&lt;0,MAX(B53:I53)&gt;3),"À corriger",SUM(B53:I53))))</f>
        <v>Non mesuré</v>
      </c>
      <c r="K53" s="42"/>
      <c r="L53" s="42"/>
      <c r="M53" s="42"/>
      <c r="N53" s="42"/>
      <c r="O53" s="43" t="str">
        <f aca="false">IF(A53="","Non mesuré",IF(COUNTIF(K53:N53,"Non")&gt;0,"Non",IF(COUNTIF(K53:N53,"Oui")=4,"Oui","Non mesuré")))</f>
        <v>Non mesuré</v>
      </c>
      <c r="P53" s="42"/>
      <c r="Q53" s="42"/>
    </row>
    <row r="54" customFormat="false" ht="27" hidden="false" customHeight="true" outlineLevel="0" collapsed="false">
      <c r="A54" s="42"/>
      <c r="B54" s="42"/>
      <c r="C54" s="42"/>
      <c r="D54" s="42"/>
      <c r="E54" s="42"/>
      <c r="F54" s="42"/>
      <c r="G54" s="42"/>
      <c r="H54" s="42"/>
      <c r="I54" s="42"/>
      <c r="J54" s="43" t="str">
        <f aca="false">IF(A54="","Non mesuré",IF(COUNT(B54:I54)&lt;&gt;8,"Non mesuré",IF(OR(MIN(B54:I54)&lt;0,MAX(B54:I54)&gt;3),"À corriger",SUM(B54:I54))))</f>
        <v>Non mesuré</v>
      </c>
      <c r="K54" s="42"/>
      <c r="L54" s="42"/>
      <c r="M54" s="42"/>
      <c r="N54" s="42"/>
      <c r="O54" s="43" t="str">
        <f aca="false">IF(A54="","Non mesuré",IF(COUNTIF(K54:N54,"Non")&gt;0,"Non",IF(COUNTIF(K54:N54,"Oui")=4,"Oui","Non mesuré")))</f>
        <v>Non mesuré</v>
      </c>
      <c r="P54" s="42"/>
      <c r="Q54" s="42"/>
    </row>
    <row r="55" customFormat="false" ht="27" hidden="false" customHeight="true" outlineLevel="0" collapsed="false">
      <c r="A55" s="42"/>
      <c r="B55" s="42"/>
      <c r="C55" s="42"/>
      <c r="D55" s="42"/>
      <c r="E55" s="42"/>
      <c r="F55" s="42"/>
      <c r="G55" s="42"/>
      <c r="H55" s="42"/>
      <c r="I55" s="42"/>
      <c r="J55" s="43" t="str">
        <f aca="false">IF(A55="","Non mesuré",IF(COUNT(B55:I55)&lt;&gt;8,"Non mesuré",IF(OR(MIN(B55:I55)&lt;0,MAX(B55:I55)&gt;3),"À corriger",SUM(B55:I55))))</f>
        <v>Non mesuré</v>
      </c>
      <c r="K55" s="42"/>
      <c r="L55" s="42"/>
      <c r="M55" s="42"/>
      <c r="N55" s="42"/>
      <c r="O55" s="43" t="str">
        <f aca="false">IF(A55="","Non mesuré",IF(COUNTIF(K55:N55,"Non")&gt;0,"Non",IF(COUNTIF(K55:N55,"Oui")=4,"Oui","Non mesuré")))</f>
        <v>Non mesuré</v>
      </c>
      <c r="P55" s="42"/>
      <c r="Q55" s="42"/>
    </row>
    <row r="56" customFormat="false" ht="27" hidden="false" customHeight="true" outlineLevel="0" collapsed="false">
      <c r="A56" s="42"/>
      <c r="B56" s="42"/>
      <c r="C56" s="42"/>
      <c r="D56" s="42"/>
      <c r="E56" s="42"/>
      <c r="F56" s="42"/>
      <c r="G56" s="42"/>
      <c r="H56" s="42"/>
      <c r="I56" s="42"/>
      <c r="J56" s="43" t="str">
        <f aca="false">IF(A56="","Non mesuré",IF(COUNT(B56:I56)&lt;&gt;8,"Non mesuré",IF(OR(MIN(B56:I56)&lt;0,MAX(B56:I56)&gt;3),"À corriger",SUM(B56:I56))))</f>
        <v>Non mesuré</v>
      </c>
      <c r="K56" s="42"/>
      <c r="L56" s="42"/>
      <c r="M56" s="42"/>
      <c r="N56" s="42"/>
      <c r="O56" s="43" t="str">
        <f aca="false">IF(A56="","Non mesuré",IF(COUNTIF(K56:N56,"Non")&gt;0,"Non",IF(COUNTIF(K56:N56,"Oui")=4,"Oui","Non mesuré")))</f>
        <v>Non mesuré</v>
      </c>
      <c r="P56" s="42"/>
      <c r="Q56" s="42"/>
    </row>
    <row r="57" customFormat="false" ht="27" hidden="false" customHeight="true" outlineLevel="0" collapsed="false">
      <c r="A57" s="42"/>
      <c r="B57" s="42"/>
      <c r="C57" s="42"/>
      <c r="D57" s="42"/>
      <c r="E57" s="42"/>
      <c r="F57" s="42"/>
      <c r="G57" s="42"/>
      <c r="H57" s="42"/>
      <c r="I57" s="42"/>
      <c r="J57" s="43" t="str">
        <f aca="false">IF(A57="","Non mesuré",IF(COUNT(B57:I57)&lt;&gt;8,"Non mesuré",IF(OR(MIN(B57:I57)&lt;0,MAX(B57:I57)&gt;3),"À corriger",SUM(B57:I57))))</f>
        <v>Non mesuré</v>
      </c>
      <c r="K57" s="42"/>
      <c r="L57" s="42"/>
      <c r="M57" s="42"/>
      <c r="N57" s="42"/>
      <c r="O57" s="43" t="str">
        <f aca="false">IF(A57="","Non mesuré",IF(COUNTIF(K57:N57,"Non")&gt;0,"Non",IF(COUNTIF(K57:N57,"Oui")=4,"Oui","Non mesuré")))</f>
        <v>Non mesuré</v>
      </c>
      <c r="P57" s="42"/>
      <c r="Q57" s="42"/>
    </row>
    <row r="58" customFormat="false" ht="27" hidden="false" customHeight="true" outlineLevel="0" collapsed="false">
      <c r="A58" s="42"/>
      <c r="B58" s="42"/>
      <c r="C58" s="42"/>
      <c r="D58" s="42"/>
      <c r="E58" s="42"/>
      <c r="F58" s="42"/>
      <c r="G58" s="42"/>
      <c r="H58" s="42"/>
      <c r="I58" s="42"/>
      <c r="J58" s="43" t="str">
        <f aca="false">IF(A58="","Non mesuré",IF(COUNT(B58:I58)&lt;&gt;8,"Non mesuré",IF(OR(MIN(B58:I58)&lt;0,MAX(B58:I58)&gt;3),"À corriger",SUM(B58:I58))))</f>
        <v>Non mesuré</v>
      </c>
      <c r="K58" s="42"/>
      <c r="L58" s="42"/>
      <c r="M58" s="42"/>
      <c r="N58" s="42"/>
      <c r="O58" s="43" t="str">
        <f aca="false">IF(A58="","Non mesuré",IF(COUNTIF(K58:N58,"Non")&gt;0,"Non",IF(COUNTIF(K58:N58,"Oui")=4,"Oui","Non mesuré")))</f>
        <v>Non mesuré</v>
      </c>
      <c r="P58" s="42"/>
      <c r="Q58" s="42"/>
    </row>
    <row r="59" customFormat="false" ht="27" hidden="false" customHeight="true" outlineLevel="0" collapsed="false">
      <c r="A59" s="42"/>
      <c r="B59" s="42"/>
      <c r="C59" s="42"/>
      <c r="D59" s="42"/>
      <c r="E59" s="42"/>
      <c r="F59" s="42"/>
      <c r="G59" s="42"/>
      <c r="H59" s="42"/>
      <c r="I59" s="42"/>
      <c r="J59" s="43" t="str">
        <f aca="false">IF(A59="","Non mesuré",IF(COUNT(B59:I59)&lt;&gt;8,"Non mesuré",IF(OR(MIN(B59:I59)&lt;0,MAX(B59:I59)&gt;3),"À corriger",SUM(B59:I59))))</f>
        <v>Non mesuré</v>
      </c>
      <c r="K59" s="42"/>
      <c r="L59" s="42"/>
      <c r="M59" s="42"/>
      <c r="N59" s="42"/>
      <c r="O59" s="43" t="str">
        <f aca="false">IF(A59="","Non mesuré",IF(COUNTIF(K59:N59,"Non")&gt;0,"Non",IF(COUNTIF(K59:N59,"Oui")=4,"Oui","Non mesuré")))</f>
        <v>Non mesuré</v>
      </c>
      <c r="P59" s="42"/>
      <c r="Q59" s="42"/>
    </row>
    <row r="60" customFormat="false" ht="27" hidden="false" customHeight="true" outlineLevel="0" collapsed="false">
      <c r="A60" s="42"/>
      <c r="B60" s="42"/>
      <c r="C60" s="42"/>
      <c r="D60" s="42"/>
      <c r="E60" s="42"/>
      <c r="F60" s="42"/>
      <c r="G60" s="42"/>
      <c r="H60" s="42"/>
      <c r="I60" s="42"/>
      <c r="J60" s="43" t="str">
        <f aca="false">IF(A60="","Non mesuré",IF(COUNT(B60:I60)&lt;&gt;8,"Non mesuré",IF(OR(MIN(B60:I60)&lt;0,MAX(B60:I60)&gt;3),"À corriger",SUM(B60:I60))))</f>
        <v>Non mesuré</v>
      </c>
      <c r="K60" s="42"/>
      <c r="L60" s="42"/>
      <c r="M60" s="42"/>
      <c r="N60" s="42"/>
      <c r="O60" s="43" t="str">
        <f aca="false">IF(A60="","Non mesuré",IF(COUNTIF(K60:N60,"Non")&gt;0,"Non",IF(COUNTIF(K60:N60,"Oui")=4,"Oui","Non mesuré")))</f>
        <v>Non mesuré</v>
      </c>
      <c r="P60" s="42"/>
      <c r="Q60" s="42"/>
    </row>
    <row r="61" customFormat="false" ht="27" hidden="false" customHeight="true" outlineLevel="0" collapsed="false">
      <c r="A61" s="42"/>
      <c r="B61" s="42"/>
      <c r="C61" s="42"/>
      <c r="D61" s="42"/>
      <c r="E61" s="42"/>
      <c r="F61" s="42"/>
      <c r="G61" s="42"/>
      <c r="H61" s="42"/>
      <c r="I61" s="42"/>
      <c r="J61" s="43" t="str">
        <f aca="false">IF(A61="","Non mesuré",IF(COUNT(B61:I61)&lt;&gt;8,"Non mesuré",IF(OR(MIN(B61:I61)&lt;0,MAX(B61:I61)&gt;3),"À corriger",SUM(B61:I61))))</f>
        <v>Non mesuré</v>
      </c>
      <c r="K61" s="42"/>
      <c r="L61" s="42"/>
      <c r="M61" s="42"/>
      <c r="N61" s="42"/>
      <c r="O61" s="43" t="str">
        <f aca="false">IF(A61="","Non mesuré",IF(COUNTIF(K61:N61,"Non")&gt;0,"Non",IF(COUNTIF(K61:N61,"Oui")=4,"Oui","Non mesuré")))</f>
        <v>Non mesuré</v>
      </c>
      <c r="P61" s="42"/>
      <c r="Q61" s="42"/>
    </row>
    <row r="62" customFormat="false" ht="27" hidden="false" customHeight="true" outlineLevel="0" collapsed="false">
      <c r="A62" s="42"/>
      <c r="B62" s="42"/>
      <c r="C62" s="42"/>
      <c r="D62" s="42"/>
      <c r="E62" s="42"/>
      <c r="F62" s="42"/>
      <c r="G62" s="42"/>
      <c r="H62" s="42"/>
      <c r="I62" s="42"/>
      <c r="J62" s="43" t="str">
        <f aca="false">IF(A62="","Non mesuré",IF(COUNT(B62:I62)&lt;&gt;8,"Non mesuré",IF(OR(MIN(B62:I62)&lt;0,MAX(B62:I62)&gt;3),"À corriger",SUM(B62:I62))))</f>
        <v>Non mesuré</v>
      </c>
      <c r="K62" s="42"/>
      <c r="L62" s="42"/>
      <c r="M62" s="42"/>
      <c r="N62" s="42"/>
      <c r="O62" s="43" t="str">
        <f aca="false">IF(A62="","Non mesuré",IF(COUNTIF(K62:N62,"Non")&gt;0,"Non",IF(COUNTIF(K62:N62,"Oui")=4,"Oui","Non mesuré")))</f>
        <v>Non mesuré</v>
      </c>
      <c r="P62" s="42"/>
      <c r="Q62" s="42"/>
    </row>
    <row r="63" customFormat="false" ht="27" hidden="false" customHeight="true" outlineLevel="0" collapsed="false">
      <c r="A63" s="42"/>
      <c r="B63" s="42"/>
      <c r="C63" s="42"/>
      <c r="D63" s="42"/>
      <c r="E63" s="42"/>
      <c r="F63" s="42"/>
      <c r="G63" s="42"/>
      <c r="H63" s="42"/>
      <c r="I63" s="42"/>
      <c r="J63" s="43" t="str">
        <f aca="false">IF(A63="","Non mesuré",IF(COUNT(B63:I63)&lt;&gt;8,"Non mesuré",IF(OR(MIN(B63:I63)&lt;0,MAX(B63:I63)&gt;3),"À corriger",SUM(B63:I63))))</f>
        <v>Non mesuré</v>
      </c>
      <c r="K63" s="42"/>
      <c r="L63" s="42"/>
      <c r="M63" s="42"/>
      <c r="N63" s="42"/>
      <c r="O63" s="43" t="str">
        <f aca="false">IF(A63="","Non mesuré",IF(COUNTIF(K63:N63,"Non")&gt;0,"Non",IF(COUNTIF(K63:N63,"Oui")=4,"Oui","Non mesuré")))</f>
        <v>Non mesuré</v>
      </c>
      <c r="P63" s="42"/>
      <c r="Q63" s="42"/>
    </row>
    <row r="64" customFormat="false" ht="27" hidden="false" customHeight="true" outlineLevel="0" collapsed="false">
      <c r="A64" s="42"/>
      <c r="B64" s="42"/>
      <c r="C64" s="42"/>
      <c r="D64" s="42"/>
      <c r="E64" s="42"/>
      <c r="F64" s="42"/>
      <c r="G64" s="42"/>
      <c r="H64" s="42"/>
      <c r="I64" s="42"/>
      <c r="J64" s="43" t="str">
        <f aca="false">IF(A64="","Non mesuré",IF(COUNT(B64:I64)&lt;&gt;8,"Non mesuré",IF(OR(MIN(B64:I64)&lt;0,MAX(B64:I64)&gt;3),"À corriger",SUM(B64:I64))))</f>
        <v>Non mesuré</v>
      </c>
      <c r="K64" s="42"/>
      <c r="L64" s="42"/>
      <c r="M64" s="42"/>
      <c r="N64" s="42"/>
      <c r="O64" s="43" t="str">
        <f aca="false">IF(A64="","Non mesuré",IF(COUNTIF(K64:N64,"Non")&gt;0,"Non",IF(COUNTIF(K64:N64,"Oui")=4,"Oui","Non mesuré")))</f>
        <v>Non mesuré</v>
      </c>
      <c r="P64" s="42"/>
      <c r="Q64" s="42"/>
    </row>
    <row r="65" customFormat="false" ht="27" hidden="false" customHeight="true" outlineLevel="0" collapsed="false">
      <c r="A65" s="42"/>
      <c r="B65" s="42"/>
      <c r="C65" s="42"/>
      <c r="D65" s="42"/>
      <c r="E65" s="42"/>
      <c r="F65" s="42"/>
      <c r="G65" s="42"/>
      <c r="H65" s="42"/>
      <c r="I65" s="42"/>
      <c r="J65" s="43" t="str">
        <f aca="false">IF(A65="","Non mesuré",IF(COUNT(B65:I65)&lt;&gt;8,"Non mesuré",IF(OR(MIN(B65:I65)&lt;0,MAX(B65:I65)&gt;3),"À corriger",SUM(B65:I65))))</f>
        <v>Non mesuré</v>
      </c>
      <c r="K65" s="42"/>
      <c r="L65" s="42"/>
      <c r="M65" s="42"/>
      <c r="N65" s="42"/>
      <c r="O65" s="43" t="str">
        <f aca="false">IF(A65="","Non mesuré",IF(COUNTIF(K65:N65,"Non")&gt;0,"Non",IF(COUNTIF(K65:N65,"Oui")=4,"Oui","Non mesuré")))</f>
        <v>Non mesuré</v>
      </c>
      <c r="P65" s="42"/>
      <c r="Q65" s="42"/>
    </row>
    <row r="66" customFormat="false" ht="27" hidden="false" customHeight="true" outlineLevel="0" collapsed="false">
      <c r="A66" s="42"/>
      <c r="B66" s="42"/>
      <c r="C66" s="42"/>
      <c r="D66" s="42"/>
      <c r="E66" s="42"/>
      <c r="F66" s="42"/>
      <c r="G66" s="42"/>
      <c r="H66" s="42"/>
      <c r="I66" s="42"/>
      <c r="J66" s="43" t="str">
        <f aca="false">IF(A66="","Non mesuré",IF(COUNT(B66:I66)&lt;&gt;8,"Non mesuré",IF(OR(MIN(B66:I66)&lt;0,MAX(B66:I66)&gt;3),"À corriger",SUM(B66:I66))))</f>
        <v>Non mesuré</v>
      </c>
      <c r="K66" s="42"/>
      <c r="L66" s="42"/>
      <c r="M66" s="42"/>
      <c r="N66" s="42"/>
      <c r="O66" s="43" t="str">
        <f aca="false">IF(A66="","Non mesuré",IF(COUNTIF(K66:N66,"Non")&gt;0,"Non",IF(COUNTIF(K66:N66,"Oui")=4,"Oui","Non mesuré")))</f>
        <v>Non mesuré</v>
      </c>
      <c r="P66" s="42"/>
      <c r="Q66" s="42"/>
    </row>
    <row r="67" customFormat="false" ht="27" hidden="false" customHeight="true" outlineLevel="0" collapsed="false">
      <c r="A67" s="42"/>
      <c r="B67" s="42"/>
      <c r="C67" s="42"/>
      <c r="D67" s="42"/>
      <c r="E67" s="42"/>
      <c r="F67" s="42"/>
      <c r="G67" s="42"/>
      <c r="H67" s="42"/>
      <c r="I67" s="42"/>
      <c r="J67" s="43" t="str">
        <f aca="false">IF(A67="","Non mesuré",IF(COUNT(B67:I67)&lt;&gt;8,"Non mesuré",IF(OR(MIN(B67:I67)&lt;0,MAX(B67:I67)&gt;3),"À corriger",SUM(B67:I67))))</f>
        <v>Non mesuré</v>
      </c>
      <c r="K67" s="42"/>
      <c r="L67" s="42"/>
      <c r="M67" s="42"/>
      <c r="N67" s="42"/>
      <c r="O67" s="43" t="str">
        <f aca="false">IF(A67="","Non mesuré",IF(COUNTIF(K67:N67,"Non")&gt;0,"Non",IF(COUNTIF(K67:N67,"Oui")=4,"Oui","Non mesuré")))</f>
        <v>Non mesuré</v>
      </c>
      <c r="P67" s="42"/>
      <c r="Q67" s="42"/>
    </row>
    <row r="68" customFormat="false" ht="27" hidden="false" customHeight="true" outlineLevel="0" collapsed="false">
      <c r="A68" s="42"/>
      <c r="B68" s="42"/>
      <c r="C68" s="42"/>
      <c r="D68" s="42"/>
      <c r="E68" s="42"/>
      <c r="F68" s="42"/>
      <c r="G68" s="42"/>
      <c r="H68" s="42"/>
      <c r="I68" s="42"/>
      <c r="J68" s="43" t="str">
        <f aca="false">IF(A68="","Non mesuré",IF(COUNT(B68:I68)&lt;&gt;8,"Non mesuré",IF(OR(MIN(B68:I68)&lt;0,MAX(B68:I68)&gt;3),"À corriger",SUM(B68:I68))))</f>
        <v>Non mesuré</v>
      </c>
      <c r="K68" s="42"/>
      <c r="L68" s="42"/>
      <c r="M68" s="42"/>
      <c r="N68" s="42"/>
      <c r="O68" s="43" t="str">
        <f aca="false">IF(A68="","Non mesuré",IF(COUNTIF(K68:N68,"Non")&gt;0,"Non",IF(COUNTIF(K68:N68,"Oui")=4,"Oui","Non mesuré")))</f>
        <v>Non mesuré</v>
      </c>
      <c r="P68" s="42"/>
      <c r="Q68" s="42"/>
    </row>
    <row r="69" customFormat="false" ht="27" hidden="false" customHeight="true" outlineLevel="0" collapsed="false">
      <c r="A69" s="42"/>
      <c r="B69" s="42"/>
      <c r="C69" s="42"/>
      <c r="D69" s="42"/>
      <c r="E69" s="42"/>
      <c r="F69" s="42"/>
      <c r="G69" s="42"/>
      <c r="H69" s="42"/>
      <c r="I69" s="42"/>
      <c r="J69" s="43" t="str">
        <f aca="false">IF(A69="","Non mesuré",IF(COUNT(B69:I69)&lt;&gt;8,"Non mesuré",IF(OR(MIN(B69:I69)&lt;0,MAX(B69:I69)&gt;3),"À corriger",SUM(B69:I69))))</f>
        <v>Non mesuré</v>
      </c>
      <c r="K69" s="42"/>
      <c r="L69" s="42"/>
      <c r="M69" s="42"/>
      <c r="N69" s="42"/>
      <c r="O69" s="43" t="str">
        <f aca="false">IF(A69="","Non mesuré",IF(COUNTIF(K69:N69,"Non")&gt;0,"Non",IF(COUNTIF(K69:N69,"Oui")=4,"Oui","Non mesuré")))</f>
        <v>Non mesuré</v>
      </c>
      <c r="P69" s="42"/>
      <c r="Q69" s="42"/>
    </row>
    <row r="70" customFormat="false" ht="27" hidden="false" customHeight="true" outlineLevel="0" collapsed="false">
      <c r="A70" s="42"/>
      <c r="B70" s="42"/>
      <c r="C70" s="42"/>
      <c r="D70" s="42"/>
      <c r="E70" s="42"/>
      <c r="F70" s="42"/>
      <c r="G70" s="42"/>
      <c r="H70" s="42"/>
      <c r="I70" s="42"/>
      <c r="J70" s="43" t="str">
        <f aca="false">IF(A70="","Non mesuré",IF(COUNT(B70:I70)&lt;&gt;8,"Non mesuré",IF(OR(MIN(B70:I70)&lt;0,MAX(B70:I70)&gt;3),"À corriger",SUM(B70:I70))))</f>
        <v>Non mesuré</v>
      </c>
      <c r="K70" s="42"/>
      <c r="L70" s="42"/>
      <c r="M70" s="42"/>
      <c r="N70" s="42"/>
      <c r="O70" s="43" t="str">
        <f aca="false">IF(A70="","Non mesuré",IF(COUNTIF(K70:N70,"Non")&gt;0,"Non",IF(COUNTIF(K70:N70,"Oui")=4,"Oui","Non mesuré")))</f>
        <v>Non mesuré</v>
      </c>
      <c r="P70" s="42"/>
      <c r="Q70" s="42"/>
    </row>
    <row r="71" customFormat="false" ht="27" hidden="false" customHeight="true" outlineLevel="0" collapsed="false">
      <c r="A71" s="42"/>
      <c r="B71" s="42"/>
      <c r="C71" s="42"/>
      <c r="D71" s="42"/>
      <c r="E71" s="42"/>
      <c r="F71" s="42"/>
      <c r="G71" s="42"/>
      <c r="H71" s="42"/>
      <c r="I71" s="42"/>
      <c r="J71" s="43" t="str">
        <f aca="false">IF(A71="","Non mesuré",IF(COUNT(B71:I71)&lt;&gt;8,"Non mesuré",IF(OR(MIN(B71:I71)&lt;0,MAX(B71:I71)&gt;3),"À corriger",SUM(B71:I71))))</f>
        <v>Non mesuré</v>
      </c>
      <c r="K71" s="42"/>
      <c r="L71" s="42"/>
      <c r="M71" s="42"/>
      <c r="N71" s="42"/>
      <c r="O71" s="43" t="str">
        <f aca="false">IF(A71="","Non mesuré",IF(COUNTIF(K71:N71,"Non")&gt;0,"Non",IF(COUNTIF(K71:N71,"Oui")=4,"Oui","Non mesuré")))</f>
        <v>Non mesuré</v>
      </c>
      <c r="P71" s="42"/>
      <c r="Q71" s="42"/>
    </row>
    <row r="72" customFormat="false" ht="27" hidden="false" customHeight="true" outlineLevel="0" collapsed="false">
      <c r="A72" s="42"/>
      <c r="B72" s="42"/>
      <c r="C72" s="42"/>
      <c r="D72" s="42"/>
      <c r="E72" s="42"/>
      <c r="F72" s="42"/>
      <c r="G72" s="42"/>
      <c r="H72" s="42"/>
      <c r="I72" s="42"/>
      <c r="J72" s="43" t="str">
        <f aca="false">IF(A72="","Non mesuré",IF(COUNT(B72:I72)&lt;&gt;8,"Non mesuré",IF(OR(MIN(B72:I72)&lt;0,MAX(B72:I72)&gt;3),"À corriger",SUM(B72:I72))))</f>
        <v>Non mesuré</v>
      </c>
      <c r="K72" s="42"/>
      <c r="L72" s="42"/>
      <c r="M72" s="42"/>
      <c r="N72" s="42"/>
      <c r="O72" s="43" t="str">
        <f aca="false">IF(A72="","Non mesuré",IF(COUNTIF(K72:N72,"Non")&gt;0,"Non",IF(COUNTIF(K72:N72,"Oui")=4,"Oui","Non mesuré")))</f>
        <v>Non mesuré</v>
      </c>
      <c r="P72" s="42"/>
      <c r="Q72" s="42"/>
    </row>
    <row r="73" customFormat="false" ht="27" hidden="false" customHeight="true" outlineLevel="0" collapsed="false">
      <c r="A73" s="42"/>
      <c r="B73" s="42"/>
      <c r="C73" s="42"/>
      <c r="D73" s="42"/>
      <c r="E73" s="42"/>
      <c r="F73" s="42"/>
      <c r="G73" s="42"/>
      <c r="H73" s="42"/>
      <c r="I73" s="42"/>
      <c r="J73" s="43" t="str">
        <f aca="false">IF(A73="","Non mesuré",IF(COUNT(B73:I73)&lt;&gt;8,"Non mesuré",IF(OR(MIN(B73:I73)&lt;0,MAX(B73:I73)&gt;3),"À corriger",SUM(B73:I73))))</f>
        <v>Non mesuré</v>
      </c>
      <c r="K73" s="42"/>
      <c r="L73" s="42"/>
      <c r="M73" s="42"/>
      <c r="N73" s="42"/>
      <c r="O73" s="43" t="str">
        <f aca="false">IF(A73="","Non mesuré",IF(COUNTIF(K73:N73,"Non")&gt;0,"Non",IF(COUNTIF(K73:N73,"Oui")=4,"Oui","Non mesuré")))</f>
        <v>Non mesuré</v>
      </c>
      <c r="P73" s="42"/>
      <c r="Q73" s="42"/>
    </row>
    <row r="74" customFormat="false" ht="27" hidden="false" customHeight="true" outlineLevel="0" collapsed="false">
      <c r="A74" s="42"/>
      <c r="B74" s="42"/>
      <c r="C74" s="42"/>
      <c r="D74" s="42"/>
      <c r="E74" s="42"/>
      <c r="F74" s="42"/>
      <c r="G74" s="42"/>
      <c r="H74" s="42"/>
      <c r="I74" s="42"/>
      <c r="J74" s="43" t="str">
        <f aca="false">IF(A74="","Non mesuré",IF(COUNT(B74:I74)&lt;&gt;8,"Non mesuré",IF(OR(MIN(B74:I74)&lt;0,MAX(B74:I74)&gt;3),"À corriger",SUM(B74:I74))))</f>
        <v>Non mesuré</v>
      </c>
      <c r="K74" s="42"/>
      <c r="L74" s="42"/>
      <c r="M74" s="42"/>
      <c r="N74" s="42"/>
      <c r="O74" s="43" t="str">
        <f aca="false">IF(A74="","Non mesuré",IF(COUNTIF(K74:N74,"Non")&gt;0,"Non",IF(COUNTIF(K74:N74,"Oui")=4,"Oui","Non mesuré")))</f>
        <v>Non mesuré</v>
      </c>
      <c r="P74" s="42"/>
      <c r="Q74" s="42"/>
    </row>
    <row r="75" customFormat="false" ht="27" hidden="false" customHeight="true" outlineLevel="0" collapsed="false">
      <c r="A75" s="42"/>
      <c r="B75" s="42"/>
      <c r="C75" s="42"/>
      <c r="D75" s="42"/>
      <c r="E75" s="42"/>
      <c r="F75" s="42"/>
      <c r="G75" s="42"/>
      <c r="H75" s="42"/>
      <c r="I75" s="42"/>
      <c r="J75" s="43" t="str">
        <f aca="false">IF(A75="","Non mesuré",IF(COUNT(B75:I75)&lt;&gt;8,"Non mesuré",IF(OR(MIN(B75:I75)&lt;0,MAX(B75:I75)&gt;3),"À corriger",SUM(B75:I75))))</f>
        <v>Non mesuré</v>
      </c>
      <c r="K75" s="42"/>
      <c r="L75" s="42"/>
      <c r="M75" s="42"/>
      <c r="N75" s="42"/>
      <c r="O75" s="43" t="str">
        <f aca="false">IF(A75="","Non mesuré",IF(COUNTIF(K75:N75,"Non")&gt;0,"Non",IF(COUNTIF(K75:N75,"Oui")=4,"Oui","Non mesuré")))</f>
        <v>Non mesuré</v>
      </c>
      <c r="P75" s="42"/>
      <c r="Q75" s="42"/>
    </row>
    <row r="76" customFormat="false" ht="27" hidden="false" customHeight="true" outlineLevel="0" collapsed="false">
      <c r="A76" s="42"/>
      <c r="B76" s="42"/>
      <c r="C76" s="42"/>
      <c r="D76" s="42"/>
      <c r="E76" s="42"/>
      <c r="F76" s="42"/>
      <c r="G76" s="42"/>
      <c r="H76" s="42"/>
      <c r="I76" s="42"/>
      <c r="J76" s="43" t="str">
        <f aca="false">IF(A76="","Non mesuré",IF(COUNT(B76:I76)&lt;&gt;8,"Non mesuré",IF(OR(MIN(B76:I76)&lt;0,MAX(B76:I76)&gt;3),"À corriger",SUM(B76:I76))))</f>
        <v>Non mesuré</v>
      </c>
      <c r="K76" s="42"/>
      <c r="L76" s="42"/>
      <c r="M76" s="42"/>
      <c r="N76" s="42"/>
      <c r="O76" s="43" t="str">
        <f aca="false">IF(A76="","Non mesuré",IF(COUNTIF(K76:N76,"Non")&gt;0,"Non",IF(COUNTIF(K76:N76,"Oui")=4,"Oui","Non mesuré")))</f>
        <v>Non mesuré</v>
      </c>
      <c r="P76" s="42"/>
      <c r="Q76" s="42"/>
    </row>
    <row r="77" customFormat="false" ht="27" hidden="false" customHeight="true" outlineLevel="0" collapsed="false">
      <c r="A77" s="42"/>
      <c r="B77" s="42"/>
      <c r="C77" s="42"/>
      <c r="D77" s="42"/>
      <c r="E77" s="42"/>
      <c r="F77" s="42"/>
      <c r="G77" s="42"/>
      <c r="H77" s="42"/>
      <c r="I77" s="42"/>
      <c r="J77" s="43" t="str">
        <f aca="false">IF(A77="","Non mesuré",IF(COUNT(B77:I77)&lt;&gt;8,"Non mesuré",IF(OR(MIN(B77:I77)&lt;0,MAX(B77:I77)&gt;3),"À corriger",SUM(B77:I77))))</f>
        <v>Non mesuré</v>
      </c>
      <c r="K77" s="42"/>
      <c r="L77" s="42"/>
      <c r="M77" s="42"/>
      <c r="N77" s="42"/>
      <c r="O77" s="43" t="str">
        <f aca="false">IF(A77="","Non mesuré",IF(COUNTIF(K77:N77,"Non")&gt;0,"Non",IF(COUNTIF(K77:N77,"Oui")=4,"Oui","Non mesuré")))</f>
        <v>Non mesuré</v>
      </c>
      <c r="P77" s="42"/>
      <c r="Q77" s="42"/>
    </row>
    <row r="78" customFormat="false" ht="27" hidden="false" customHeight="true" outlineLevel="0" collapsed="false">
      <c r="A78" s="42"/>
      <c r="B78" s="42"/>
      <c r="C78" s="42"/>
      <c r="D78" s="42"/>
      <c r="E78" s="42"/>
      <c r="F78" s="42"/>
      <c r="G78" s="42"/>
      <c r="H78" s="42"/>
      <c r="I78" s="42"/>
      <c r="J78" s="43" t="str">
        <f aca="false">IF(A78="","Non mesuré",IF(COUNT(B78:I78)&lt;&gt;8,"Non mesuré",IF(OR(MIN(B78:I78)&lt;0,MAX(B78:I78)&gt;3),"À corriger",SUM(B78:I78))))</f>
        <v>Non mesuré</v>
      </c>
      <c r="K78" s="42"/>
      <c r="L78" s="42"/>
      <c r="M78" s="42"/>
      <c r="N78" s="42"/>
      <c r="O78" s="43" t="str">
        <f aca="false">IF(A78="","Non mesuré",IF(COUNTIF(K78:N78,"Non")&gt;0,"Non",IF(COUNTIF(K78:N78,"Oui")=4,"Oui","Non mesuré")))</f>
        <v>Non mesuré</v>
      </c>
      <c r="P78" s="42"/>
      <c r="Q78" s="42"/>
    </row>
    <row r="79" customFormat="false" ht="27" hidden="false" customHeight="true" outlineLevel="0" collapsed="false">
      <c r="A79" s="42"/>
      <c r="B79" s="42"/>
      <c r="C79" s="42"/>
      <c r="D79" s="42"/>
      <c r="E79" s="42"/>
      <c r="F79" s="42"/>
      <c r="G79" s="42"/>
      <c r="H79" s="42"/>
      <c r="I79" s="42"/>
      <c r="J79" s="43" t="str">
        <f aca="false">IF(A79="","Non mesuré",IF(COUNT(B79:I79)&lt;&gt;8,"Non mesuré",IF(OR(MIN(B79:I79)&lt;0,MAX(B79:I79)&gt;3),"À corriger",SUM(B79:I79))))</f>
        <v>Non mesuré</v>
      </c>
      <c r="K79" s="42"/>
      <c r="L79" s="42"/>
      <c r="M79" s="42"/>
      <c r="N79" s="42"/>
      <c r="O79" s="43" t="str">
        <f aca="false">IF(A79="","Non mesuré",IF(COUNTIF(K79:N79,"Non")&gt;0,"Non",IF(COUNTIF(K79:N79,"Oui")=4,"Oui","Non mesuré")))</f>
        <v>Non mesuré</v>
      </c>
      <c r="P79" s="42"/>
      <c r="Q79" s="42"/>
    </row>
    <row r="80" customFormat="false" ht="27" hidden="false" customHeight="true" outlineLevel="0" collapsed="false">
      <c r="A80" s="42"/>
      <c r="B80" s="42"/>
      <c r="C80" s="42"/>
      <c r="D80" s="42"/>
      <c r="E80" s="42"/>
      <c r="F80" s="42"/>
      <c r="G80" s="42"/>
      <c r="H80" s="42"/>
      <c r="I80" s="42"/>
      <c r="J80" s="43" t="str">
        <f aca="false">IF(A80="","Non mesuré",IF(COUNT(B80:I80)&lt;&gt;8,"Non mesuré",IF(OR(MIN(B80:I80)&lt;0,MAX(B80:I80)&gt;3),"À corriger",SUM(B80:I80))))</f>
        <v>Non mesuré</v>
      </c>
      <c r="K80" s="42"/>
      <c r="L80" s="42"/>
      <c r="M80" s="42"/>
      <c r="N80" s="42"/>
      <c r="O80" s="43" t="str">
        <f aca="false">IF(A80="","Non mesuré",IF(COUNTIF(K80:N80,"Non")&gt;0,"Non",IF(COUNTIF(K80:N80,"Oui")=4,"Oui","Non mesuré")))</f>
        <v>Non mesuré</v>
      </c>
      <c r="P80" s="42"/>
      <c r="Q80" s="42"/>
    </row>
    <row r="81" customFormat="false" ht="27" hidden="false" customHeight="true" outlineLevel="0" collapsed="false">
      <c r="A81" s="42"/>
      <c r="B81" s="42"/>
      <c r="C81" s="42"/>
      <c r="D81" s="42"/>
      <c r="E81" s="42"/>
      <c r="F81" s="42"/>
      <c r="G81" s="42"/>
      <c r="H81" s="42"/>
      <c r="I81" s="42"/>
      <c r="J81" s="43" t="str">
        <f aca="false">IF(A81="","Non mesuré",IF(COUNT(B81:I81)&lt;&gt;8,"Non mesuré",IF(OR(MIN(B81:I81)&lt;0,MAX(B81:I81)&gt;3),"À corriger",SUM(B81:I81))))</f>
        <v>Non mesuré</v>
      </c>
      <c r="K81" s="42"/>
      <c r="L81" s="42"/>
      <c r="M81" s="42"/>
      <c r="N81" s="42"/>
      <c r="O81" s="43" t="str">
        <f aca="false">IF(A81="","Non mesuré",IF(COUNTIF(K81:N81,"Non")&gt;0,"Non",IF(COUNTIF(K81:N81,"Oui")=4,"Oui","Non mesuré")))</f>
        <v>Non mesuré</v>
      </c>
      <c r="P81" s="42"/>
      <c r="Q81" s="42"/>
    </row>
    <row r="82" customFormat="false" ht="27" hidden="false" customHeight="true" outlineLevel="0" collapsed="false">
      <c r="A82" s="42"/>
      <c r="B82" s="42"/>
      <c r="C82" s="42"/>
      <c r="D82" s="42"/>
      <c r="E82" s="42"/>
      <c r="F82" s="42"/>
      <c r="G82" s="42"/>
      <c r="H82" s="42"/>
      <c r="I82" s="42"/>
      <c r="J82" s="43" t="str">
        <f aca="false">IF(A82="","Non mesuré",IF(COUNT(B82:I82)&lt;&gt;8,"Non mesuré",IF(OR(MIN(B82:I82)&lt;0,MAX(B82:I82)&gt;3),"À corriger",SUM(B82:I82))))</f>
        <v>Non mesuré</v>
      </c>
      <c r="K82" s="42"/>
      <c r="L82" s="42"/>
      <c r="M82" s="42"/>
      <c r="N82" s="42"/>
      <c r="O82" s="43" t="str">
        <f aca="false">IF(A82="","Non mesuré",IF(COUNTIF(K82:N82,"Non")&gt;0,"Non",IF(COUNTIF(K82:N82,"Oui")=4,"Oui","Non mesuré")))</f>
        <v>Non mesuré</v>
      </c>
      <c r="P82" s="42"/>
      <c r="Q82" s="42"/>
    </row>
    <row r="83" customFormat="false" ht="27" hidden="false" customHeight="true" outlineLevel="0" collapsed="false">
      <c r="A83" s="42"/>
      <c r="B83" s="42"/>
      <c r="C83" s="42"/>
      <c r="D83" s="42"/>
      <c r="E83" s="42"/>
      <c r="F83" s="42"/>
      <c r="G83" s="42"/>
      <c r="H83" s="42"/>
      <c r="I83" s="42"/>
      <c r="J83" s="43" t="str">
        <f aca="false">IF(A83="","Non mesuré",IF(COUNT(B83:I83)&lt;&gt;8,"Non mesuré",IF(OR(MIN(B83:I83)&lt;0,MAX(B83:I83)&gt;3),"À corriger",SUM(B83:I83))))</f>
        <v>Non mesuré</v>
      </c>
      <c r="K83" s="42"/>
      <c r="L83" s="42"/>
      <c r="M83" s="42"/>
      <c r="N83" s="42"/>
      <c r="O83" s="43" t="str">
        <f aca="false">IF(A83="","Non mesuré",IF(COUNTIF(K83:N83,"Non")&gt;0,"Non",IF(COUNTIF(K83:N83,"Oui")=4,"Oui","Non mesuré")))</f>
        <v>Non mesuré</v>
      </c>
      <c r="P83" s="42"/>
      <c r="Q83" s="42"/>
    </row>
    <row r="84" customFormat="false" ht="27" hidden="false" customHeight="true" outlineLevel="0" collapsed="false">
      <c r="A84" s="42"/>
      <c r="B84" s="42"/>
      <c r="C84" s="42"/>
      <c r="D84" s="42"/>
      <c r="E84" s="42"/>
      <c r="F84" s="42"/>
      <c r="G84" s="42"/>
      <c r="H84" s="42"/>
      <c r="I84" s="42"/>
      <c r="J84" s="43" t="str">
        <f aca="false">IF(A84="","Non mesuré",IF(COUNT(B84:I84)&lt;&gt;8,"Non mesuré",IF(OR(MIN(B84:I84)&lt;0,MAX(B84:I84)&gt;3),"À corriger",SUM(B84:I84))))</f>
        <v>Non mesuré</v>
      </c>
      <c r="K84" s="42"/>
      <c r="L84" s="42"/>
      <c r="M84" s="42"/>
      <c r="N84" s="42"/>
      <c r="O84" s="43" t="str">
        <f aca="false">IF(A84="","Non mesuré",IF(COUNTIF(K84:N84,"Non")&gt;0,"Non",IF(COUNTIF(K84:N84,"Oui")=4,"Oui","Non mesuré")))</f>
        <v>Non mesuré</v>
      </c>
      <c r="P84" s="42"/>
      <c r="Q84" s="42"/>
    </row>
    <row r="85" customFormat="false" ht="27" hidden="false" customHeight="true" outlineLevel="0" collapsed="false">
      <c r="A85" s="42"/>
      <c r="B85" s="42"/>
      <c r="C85" s="42"/>
      <c r="D85" s="42"/>
      <c r="E85" s="42"/>
      <c r="F85" s="42"/>
      <c r="G85" s="42"/>
      <c r="H85" s="42"/>
      <c r="I85" s="42"/>
      <c r="J85" s="43" t="str">
        <f aca="false">IF(A85="","Non mesuré",IF(COUNT(B85:I85)&lt;&gt;8,"Non mesuré",IF(OR(MIN(B85:I85)&lt;0,MAX(B85:I85)&gt;3),"À corriger",SUM(B85:I85))))</f>
        <v>Non mesuré</v>
      </c>
      <c r="K85" s="42"/>
      <c r="L85" s="42"/>
      <c r="M85" s="42"/>
      <c r="N85" s="42"/>
      <c r="O85" s="43" t="str">
        <f aca="false">IF(A85="","Non mesuré",IF(COUNTIF(K85:N85,"Non")&gt;0,"Non",IF(COUNTIF(K85:N85,"Oui")=4,"Oui","Non mesuré")))</f>
        <v>Non mesuré</v>
      </c>
      <c r="P85" s="42"/>
      <c r="Q85" s="42"/>
    </row>
    <row r="86" customFormat="false" ht="27" hidden="false" customHeight="true" outlineLevel="0" collapsed="false">
      <c r="A86" s="42"/>
      <c r="B86" s="42"/>
      <c r="C86" s="42"/>
      <c r="D86" s="42"/>
      <c r="E86" s="42"/>
      <c r="F86" s="42"/>
      <c r="G86" s="42"/>
      <c r="H86" s="42"/>
      <c r="I86" s="42"/>
      <c r="J86" s="43" t="str">
        <f aca="false">IF(A86="","Non mesuré",IF(COUNT(B86:I86)&lt;&gt;8,"Non mesuré",IF(OR(MIN(B86:I86)&lt;0,MAX(B86:I86)&gt;3),"À corriger",SUM(B86:I86))))</f>
        <v>Non mesuré</v>
      </c>
      <c r="K86" s="42"/>
      <c r="L86" s="42"/>
      <c r="M86" s="42"/>
      <c r="N86" s="42"/>
      <c r="O86" s="43" t="str">
        <f aca="false">IF(A86="","Non mesuré",IF(COUNTIF(K86:N86,"Non")&gt;0,"Non",IF(COUNTIF(K86:N86,"Oui")=4,"Oui","Non mesuré")))</f>
        <v>Non mesuré</v>
      </c>
      <c r="P86" s="42"/>
      <c r="Q86" s="42"/>
    </row>
    <row r="87" customFormat="false" ht="27" hidden="false" customHeight="true" outlineLevel="0" collapsed="false">
      <c r="A87" s="42"/>
      <c r="B87" s="42"/>
      <c r="C87" s="42"/>
      <c r="D87" s="42"/>
      <c r="E87" s="42"/>
      <c r="F87" s="42"/>
      <c r="G87" s="42"/>
      <c r="H87" s="42"/>
      <c r="I87" s="42"/>
      <c r="J87" s="43" t="str">
        <f aca="false">IF(A87="","Non mesuré",IF(COUNT(B87:I87)&lt;&gt;8,"Non mesuré",IF(OR(MIN(B87:I87)&lt;0,MAX(B87:I87)&gt;3),"À corriger",SUM(B87:I87))))</f>
        <v>Non mesuré</v>
      </c>
      <c r="K87" s="42"/>
      <c r="L87" s="42"/>
      <c r="M87" s="42"/>
      <c r="N87" s="42"/>
      <c r="O87" s="43" t="str">
        <f aca="false">IF(A87="","Non mesuré",IF(COUNTIF(K87:N87,"Non")&gt;0,"Non",IF(COUNTIF(K87:N87,"Oui")=4,"Oui","Non mesuré")))</f>
        <v>Non mesuré</v>
      </c>
      <c r="P87" s="42"/>
      <c r="Q87" s="42"/>
    </row>
    <row r="88" customFormat="false" ht="27" hidden="false" customHeight="true" outlineLevel="0" collapsed="false">
      <c r="A88" s="42"/>
      <c r="B88" s="42"/>
      <c r="C88" s="42"/>
      <c r="D88" s="42"/>
      <c r="E88" s="42"/>
      <c r="F88" s="42"/>
      <c r="G88" s="42"/>
      <c r="H88" s="42"/>
      <c r="I88" s="42"/>
      <c r="J88" s="43" t="str">
        <f aca="false">IF(A88="","Non mesuré",IF(COUNT(B88:I88)&lt;&gt;8,"Non mesuré",IF(OR(MIN(B88:I88)&lt;0,MAX(B88:I88)&gt;3),"À corriger",SUM(B88:I88))))</f>
        <v>Non mesuré</v>
      </c>
      <c r="K88" s="42"/>
      <c r="L88" s="42"/>
      <c r="M88" s="42"/>
      <c r="N88" s="42"/>
      <c r="O88" s="43" t="str">
        <f aca="false">IF(A88="","Non mesuré",IF(COUNTIF(K88:N88,"Non")&gt;0,"Non",IF(COUNTIF(K88:N88,"Oui")=4,"Oui","Non mesuré")))</f>
        <v>Non mesuré</v>
      </c>
      <c r="P88" s="42"/>
      <c r="Q88" s="42"/>
    </row>
    <row r="89" customFormat="false" ht="27" hidden="false" customHeight="true" outlineLevel="0" collapsed="false">
      <c r="A89" s="42"/>
      <c r="B89" s="42"/>
      <c r="C89" s="42"/>
      <c r="D89" s="42"/>
      <c r="E89" s="42"/>
      <c r="F89" s="42"/>
      <c r="G89" s="42"/>
      <c r="H89" s="42"/>
      <c r="I89" s="42"/>
      <c r="J89" s="43" t="str">
        <f aca="false">IF(A89="","Non mesuré",IF(COUNT(B89:I89)&lt;&gt;8,"Non mesuré",IF(OR(MIN(B89:I89)&lt;0,MAX(B89:I89)&gt;3),"À corriger",SUM(B89:I89))))</f>
        <v>Non mesuré</v>
      </c>
      <c r="K89" s="42"/>
      <c r="L89" s="42"/>
      <c r="M89" s="42"/>
      <c r="N89" s="42"/>
      <c r="O89" s="43" t="str">
        <f aca="false">IF(A89="","Non mesuré",IF(COUNTIF(K89:N89,"Non")&gt;0,"Non",IF(COUNTIF(K89:N89,"Oui")=4,"Oui","Non mesuré")))</f>
        <v>Non mesuré</v>
      </c>
      <c r="P89" s="42"/>
      <c r="Q89" s="42"/>
    </row>
    <row r="90" customFormat="false" ht="27" hidden="false" customHeight="true" outlineLevel="0" collapsed="false">
      <c r="A90" s="42"/>
      <c r="B90" s="42"/>
      <c r="C90" s="42"/>
      <c r="D90" s="42"/>
      <c r="E90" s="42"/>
      <c r="F90" s="42"/>
      <c r="G90" s="42"/>
      <c r="H90" s="42"/>
      <c r="I90" s="42"/>
      <c r="J90" s="43" t="str">
        <f aca="false">IF(A90="","Non mesuré",IF(COUNT(B90:I90)&lt;&gt;8,"Non mesuré",IF(OR(MIN(B90:I90)&lt;0,MAX(B90:I90)&gt;3),"À corriger",SUM(B90:I90))))</f>
        <v>Non mesuré</v>
      </c>
      <c r="K90" s="42"/>
      <c r="L90" s="42"/>
      <c r="M90" s="42"/>
      <c r="N90" s="42"/>
      <c r="O90" s="43" t="str">
        <f aca="false">IF(A90="","Non mesuré",IF(COUNTIF(K90:N90,"Non")&gt;0,"Non",IF(COUNTIF(K90:N90,"Oui")=4,"Oui","Non mesuré")))</f>
        <v>Non mesuré</v>
      </c>
      <c r="P90" s="42"/>
      <c r="Q90" s="42"/>
    </row>
    <row r="91" customFormat="false" ht="27" hidden="false" customHeight="true" outlineLevel="0" collapsed="false">
      <c r="A91" s="42"/>
      <c r="B91" s="42"/>
      <c r="C91" s="42"/>
      <c r="D91" s="42"/>
      <c r="E91" s="42"/>
      <c r="F91" s="42"/>
      <c r="G91" s="42"/>
      <c r="H91" s="42"/>
      <c r="I91" s="42"/>
      <c r="J91" s="43" t="str">
        <f aca="false">IF(A91="","Non mesuré",IF(COUNT(B91:I91)&lt;&gt;8,"Non mesuré",IF(OR(MIN(B91:I91)&lt;0,MAX(B91:I91)&gt;3),"À corriger",SUM(B91:I91))))</f>
        <v>Non mesuré</v>
      </c>
      <c r="K91" s="42"/>
      <c r="L91" s="42"/>
      <c r="M91" s="42"/>
      <c r="N91" s="42"/>
      <c r="O91" s="43" t="str">
        <f aca="false">IF(A91="","Non mesuré",IF(COUNTIF(K91:N91,"Non")&gt;0,"Non",IF(COUNTIF(K91:N91,"Oui")=4,"Oui","Non mesuré")))</f>
        <v>Non mesuré</v>
      </c>
      <c r="P91" s="42"/>
      <c r="Q91" s="42"/>
    </row>
    <row r="92" customFormat="false" ht="27" hidden="false" customHeight="true" outlineLevel="0" collapsed="false">
      <c r="A92" s="42"/>
      <c r="B92" s="42"/>
      <c r="C92" s="42"/>
      <c r="D92" s="42"/>
      <c r="E92" s="42"/>
      <c r="F92" s="42"/>
      <c r="G92" s="42"/>
      <c r="H92" s="42"/>
      <c r="I92" s="42"/>
      <c r="J92" s="43" t="str">
        <f aca="false">IF(A92="","Non mesuré",IF(COUNT(B92:I92)&lt;&gt;8,"Non mesuré",IF(OR(MIN(B92:I92)&lt;0,MAX(B92:I92)&gt;3),"À corriger",SUM(B92:I92))))</f>
        <v>Non mesuré</v>
      </c>
      <c r="K92" s="42"/>
      <c r="L92" s="42"/>
      <c r="M92" s="42"/>
      <c r="N92" s="42"/>
      <c r="O92" s="43" t="str">
        <f aca="false">IF(A92="","Non mesuré",IF(COUNTIF(K92:N92,"Non")&gt;0,"Non",IF(COUNTIF(K92:N92,"Oui")=4,"Oui","Non mesuré")))</f>
        <v>Non mesuré</v>
      </c>
      <c r="P92" s="42"/>
      <c r="Q92" s="42"/>
    </row>
    <row r="93" customFormat="false" ht="27" hidden="false" customHeight="true" outlineLevel="0" collapsed="false">
      <c r="A93" s="42"/>
      <c r="B93" s="42"/>
      <c r="C93" s="42"/>
      <c r="D93" s="42"/>
      <c r="E93" s="42"/>
      <c r="F93" s="42"/>
      <c r="G93" s="42"/>
      <c r="H93" s="42"/>
      <c r="I93" s="42"/>
      <c r="J93" s="43" t="str">
        <f aca="false">IF(A93="","Non mesuré",IF(COUNT(B93:I93)&lt;&gt;8,"Non mesuré",IF(OR(MIN(B93:I93)&lt;0,MAX(B93:I93)&gt;3),"À corriger",SUM(B93:I93))))</f>
        <v>Non mesuré</v>
      </c>
      <c r="K93" s="42"/>
      <c r="L93" s="42"/>
      <c r="M93" s="42"/>
      <c r="N93" s="42"/>
      <c r="O93" s="43" t="str">
        <f aca="false">IF(A93="","Non mesuré",IF(COUNTIF(K93:N93,"Non")&gt;0,"Non",IF(COUNTIF(K93:N93,"Oui")=4,"Oui","Non mesuré")))</f>
        <v>Non mesuré</v>
      </c>
      <c r="P93" s="42"/>
      <c r="Q93" s="42"/>
    </row>
    <row r="94" customFormat="false" ht="27" hidden="false" customHeight="true" outlineLevel="0" collapsed="false">
      <c r="A94" s="42"/>
      <c r="B94" s="42"/>
      <c r="C94" s="42"/>
      <c r="D94" s="42"/>
      <c r="E94" s="42"/>
      <c r="F94" s="42"/>
      <c r="G94" s="42"/>
      <c r="H94" s="42"/>
      <c r="I94" s="42"/>
      <c r="J94" s="43" t="str">
        <f aca="false">IF(A94="","Non mesuré",IF(COUNT(B94:I94)&lt;&gt;8,"Non mesuré",IF(OR(MIN(B94:I94)&lt;0,MAX(B94:I94)&gt;3),"À corriger",SUM(B94:I94))))</f>
        <v>Non mesuré</v>
      </c>
      <c r="K94" s="42"/>
      <c r="L94" s="42"/>
      <c r="M94" s="42"/>
      <c r="N94" s="42"/>
      <c r="O94" s="43" t="str">
        <f aca="false">IF(A94="","Non mesuré",IF(COUNTIF(K94:N94,"Non")&gt;0,"Non",IF(COUNTIF(K94:N94,"Oui")=4,"Oui","Non mesuré")))</f>
        <v>Non mesuré</v>
      </c>
      <c r="P94" s="42"/>
      <c r="Q94" s="42"/>
    </row>
    <row r="95" customFormat="false" ht="27" hidden="false" customHeight="true" outlineLevel="0" collapsed="false">
      <c r="A95" s="42"/>
      <c r="B95" s="42"/>
      <c r="C95" s="42"/>
      <c r="D95" s="42"/>
      <c r="E95" s="42"/>
      <c r="F95" s="42"/>
      <c r="G95" s="42"/>
      <c r="H95" s="42"/>
      <c r="I95" s="42"/>
      <c r="J95" s="43" t="str">
        <f aca="false">IF(A95="","Non mesuré",IF(COUNT(B95:I95)&lt;&gt;8,"Non mesuré",IF(OR(MIN(B95:I95)&lt;0,MAX(B95:I95)&gt;3),"À corriger",SUM(B95:I95))))</f>
        <v>Non mesuré</v>
      </c>
      <c r="K95" s="42"/>
      <c r="L95" s="42"/>
      <c r="M95" s="42"/>
      <c r="N95" s="42"/>
      <c r="O95" s="43" t="str">
        <f aca="false">IF(A95="","Non mesuré",IF(COUNTIF(K95:N95,"Non")&gt;0,"Non",IF(COUNTIF(K95:N95,"Oui")=4,"Oui","Non mesuré")))</f>
        <v>Non mesuré</v>
      </c>
      <c r="P95" s="42"/>
      <c r="Q95" s="42"/>
    </row>
    <row r="96" customFormat="false" ht="27" hidden="false" customHeight="true" outlineLevel="0" collapsed="false">
      <c r="A96" s="42"/>
      <c r="B96" s="42"/>
      <c r="C96" s="42"/>
      <c r="D96" s="42"/>
      <c r="E96" s="42"/>
      <c r="F96" s="42"/>
      <c r="G96" s="42"/>
      <c r="H96" s="42"/>
      <c r="I96" s="42"/>
      <c r="J96" s="43" t="str">
        <f aca="false">IF(A96="","Non mesuré",IF(COUNT(B96:I96)&lt;&gt;8,"Non mesuré",IF(OR(MIN(B96:I96)&lt;0,MAX(B96:I96)&gt;3),"À corriger",SUM(B96:I96))))</f>
        <v>Non mesuré</v>
      </c>
      <c r="K96" s="42"/>
      <c r="L96" s="42"/>
      <c r="M96" s="42"/>
      <c r="N96" s="42"/>
      <c r="O96" s="43" t="str">
        <f aca="false">IF(A96="","Non mesuré",IF(COUNTIF(K96:N96,"Non")&gt;0,"Non",IF(COUNTIF(K96:N96,"Oui")=4,"Oui","Non mesuré")))</f>
        <v>Non mesuré</v>
      </c>
      <c r="P96" s="42"/>
      <c r="Q96" s="42"/>
    </row>
    <row r="97" customFormat="false" ht="27" hidden="false" customHeight="true" outlineLevel="0" collapsed="false">
      <c r="A97" s="42"/>
      <c r="B97" s="42"/>
      <c r="C97" s="42"/>
      <c r="D97" s="42"/>
      <c r="E97" s="42"/>
      <c r="F97" s="42"/>
      <c r="G97" s="42"/>
      <c r="H97" s="42"/>
      <c r="I97" s="42"/>
      <c r="J97" s="43" t="str">
        <f aca="false">IF(A97="","Non mesuré",IF(COUNT(B97:I97)&lt;&gt;8,"Non mesuré",IF(OR(MIN(B97:I97)&lt;0,MAX(B97:I97)&gt;3),"À corriger",SUM(B97:I97))))</f>
        <v>Non mesuré</v>
      </c>
      <c r="K97" s="42"/>
      <c r="L97" s="42"/>
      <c r="M97" s="42"/>
      <c r="N97" s="42"/>
      <c r="O97" s="43" t="str">
        <f aca="false">IF(A97="","Non mesuré",IF(COUNTIF(K97:N97,"Non")&gt;0,"Non",IF(COUNTIF(K97:N97,"Oui")=4,"Oui","Non mesuré")))</f>
        <v>Non mesuré</v>
      </c>
      <c r="P97" s="42"/>
      <c r="Q97" s="42"/>
    </row>
    <row r="98" customFormat="false" ht="27" hidden="false" customHeight="true" outlineLevel="0" collapsed="false">
      <c r="A98" s="42"/>
      <c r="B98" s="42"/>
      <c r="C98" s="42"/>
      <c r="D98" s="42"/>
      <c r="E98" s="42"/>
      <c r="F98" s="42"/>
      <c r="G98" s="42"/>
      <c r="H98" s="42"/>
      <c r="I98" s="42"/>
      <c r="J98" s="43" t="str">
        <f aca="false">IF(A98="","Non mesuré",IF(COUNT(B98:I98)&lt;&gt;8,"Non mesuré",IF(OR(MIN(B98:I98)&lt;0,MAX(B98:I98)&gt;3),"À corriger",SUM(B98:I98))))</f>
        <v>Non mesuré</v>
      </c>
      <c r="K98" s="42"/>
      <c r="L98" s="42"/>
      <c r="M98" s="42"/>
      <c r="N98" s="42"/>
      <c r="O98" s="43" t="str">
        <f aca="false">IF(A98="","Non mesuré",IF(COUNTIF(K98:N98,"Non")&gt;0,"Non",IF(COUNTIF(K98:N98,"Oui")=4,"Oui","Non mesuré")))</f>
        <v>Non mesuré</v>
      </c>
      <c r="P98" s="42"/>
      <c r="Q98" s="42"/>
    </row>
    <row r="99" customFormat="false" ht="27" hidden="false" customHeight="true" outlineLevel="0" collapsed="false">
      <c r="A99" s="42"/>
      <c r="B99" s="42"/>
      <c r="C99" s="42"/>
      <c r="D99" s="42"/>
      <c r="E99" s="42"/>
      <c r="F99" s="42"/>
      <c r="G99" s="42"/>
      <c r="H99" s="42"/>
      <c r="I99" s="42"/>
      <c r="J99" s="43" t="str">
        <f aca="false">IF(A99="","Non mesuré",IF(COUNT(B99:I99)&lt;&gt;8,"Non mesuré",IF(OR(MIN(B99:I99)&lt;0,MAX(B99:I99)&gt;3),"À corriger",SUM(B99:I99))))</f>
        <v>Non mesuré</v>
      </c>
      <c r="K99" s="42"/>
      <c r="L99" s="42"/>
      <c r="M99" s="42"/>
      <c r="N99" s="42"/>
      <c r="O99" s="43" t="str">
        <f aca="false">IF(A99="","Non mesuré",IF(COUNTIF(K99:N99,"Non")&gt;0,"Non",IF(COUNTIF(K99:N99,"Oui")=4,"Oui","Non mesuré")))</f>
        <v>Non mesuré</v>
      </c>
      <c r="P99" s="42"/>
      <c r="Q99" s="42"/>
    </row>
    <row r="100" customFormat="false" ht="27" hidden="false" customHeight="true" outlineLevel="0" collapsed="false">
      <c r="A100" s="42"/>
      <c r="B100" s="42"/>
      <c r="C100" s="42"/>
      <c r="D100" s="42"/>
      <c r="E100" s="42"/>
      <c r="F100" s="42"/>
      <c r="G100" s="42"/>
      <c r="H100" s="42"/>
      <c r="I100" s="42"/>
      <c r="J100" s="43" t="str">
        <f aca="false">IF(A100="","Non mesuré",IF(COUNT(B100:I100)&lt;&gt;8,"Non mesuré",IF(OR(MIN(B100:I100)&lt;0,MAX(B100:I100)&gt;3),"À corriger",SUM(B100:I100))))</f>
        <v>Non mesuré</v>
      </c>
      <c r="K100" s="42"/>
      <c r="L100" s="42"/>
      <c r="M100" s="42"/>
      <c r="N100" s="42"/>
      <c r="O100" s="43" t="str">
        <f aca="false">IF(A100="","Non mesuré",IF(COUNTIF(K100:N100,"Non")&gt;0,"Non",IF(COUNTIF(K100:N100,"Oui")=4,"Oui","Non mesuré")))</f>
        <v>Non mesuré</v>
      </c>
      <c r="P100" s="42"/>
      <c r="Q100" s="42"/>
    </row>
    <row r="101" customFormat="false" ht="27" hidden="false" customHeight="true" outlineLevel="0" collapsed="false">
      <c r="A101" s="42"/>
      <c r="B101" s="42"/>
      <c r="C101" s="42"/>
      <c r="D101" s="42"/>
      <c r="E101" s="42"/>
      <c r="F101" s="42"/>
      <c r="G101" s="42"/>
      <c r="H101" s="42"/>
      <c r="I101" s="42"/>
      <c r="J101" s="43" t="str">
        <f aca="false">IF(A101="","Non mesuré",IF(COUNT(B101:I101)&lt;&gt;8,"Non mesuré",IF(OR(MIN(B101:I101)&lt;0,MAX(B101:I101)&gt;3),"À corriger",SUM(B101:I101))))</f>
        <v>Non mesuré</v>
      </c>
      <c r="K101" s="42"/>
      <c r="L101" s="42"/>
      <c r="M101" s="42"/>
      <c r="N101" s="42"/>
      <c r="O101" s="43" t="str">
        <f aca="false">IF(A101="","Non mesuré",IF(COUNTIF(K101:N101,"Non")&gt;0,"Non",IF(COUNTIF(K101:N101,"Oui")=4,"Oui","Non mesuré")))</f>
        <v>Non mesuré</v>
      </c>
      <c r="P101" s="42"/>
      <c r="Q101" s="42"/>
    </row>
    <row r="102" customFormat="false" ht="27" hidden="false" customHeight="true" outlineLevel="0" collapsed="false">
      <c r="A102" s="42"/>
      <c r="B102" s="42"/>
      <c r="C102" s="42"/>
      <c r="D102" s="42"/>
      <c r="E102" s="42"/>
      <c r="F102" s="42"/>
      <c r="G102" s="42"/>
      <c r="H102" s="42"/>
      <c r="I102" s="42"/>
      <c r="J102" s="43" t="str">
        <f aca="false">IF(A102="","Non mesuré",IF(COUNT(B102:I102)&lt;&gt;8,"Non mesuré",IF(OR(MIN(B102:I102)&lt;0,MAX(B102:I102)&gt;3),"À corriger",SUM(B102:I102))))</f>
        <v>Non mesuré</v>
      </c>
      <c r="K102" s="42"/>
      <c r="L102" s="42"/>
      <c r="M102" s="42"/>
      <c r="N102" s="42"/>
      <c r="O102" s="43" t="str">
        <f aca="false">IF(A102="","Non mesuré",IF(COUNTIF(K102:N102,"Non")&gt;0,"Non",IF(COUNTIF(K102:N102,"Oui")=4,"Oui","Non mesuré")))</f>
        <v>Non mesuré</v>
      </c>
      <c r="P102" s="42"/>
      <c r="Q102" s="42"/>
    </row>
    <row r="103" customFormat="false" ht="27" hidden="false" customHeight="true" outlineLevel="0" collapsed="false">
      <c r="A103" s="42"/>
      <c r="B103" s="42"/>
      <c r="C103" s="42"/>
      <c r="D103" s="42"/>
      <c r="E103" s="42"/>
      <c r="F103" s="42"/>
      <c r="G103" s="42"/>
      <c r="H103" s="42"/>
      <c r="I103" s="42"/>
      <c r="J103" s="43" t="str">
        <f aca="false">IF(A103="","Non mesuré",IF(COUNT(B103:I103)&lt;&gt;8,"Non mesuré",IF(OR(MIN(B103:I103)&lt;0,MAX(B103:I103)&gt;3),"À corriger",SUM(B103:I103))))</f>
        <v>Non mesuré</v>
      </c>
      <c r="K103" s="42"/>
      <c r="L103" s="42"/>
      <c r="M103" s="42"/>
      <c r="N103" s="42"/>
      <c r="O103" s="43" t="str">
        <f aca="false">IF(A103="","Non mesuré",IF(COUNTIF(K103:N103,"Non")&gt;0,"Non",IF(COUNTIF(K103:N103,"Oui")=4,"Oui","Non mesuré")))</f>
        <v>Non mesuré</v>
      </c>
      <c r="P103" s="42"/>
      <c r="Q103" s="42"/>
    </row>
    <row r="104" customFormat="false" ht="27" hidden="false" customHeight="true" outlineLevel="0" collapsed="false">
      <c r="A104" s="42"/>
      <c r="B104" s="42"/>
      <c r="C104" s="42"/>
      <c r="D104" s="42"/>
      <c r="E104" s="42"/>
      <c r="F104" s="42"/>
      <c r="G104" s="42"/>
      <c r="H104" s="42"/>
      <c r="I104" s="42"/>
      <c r="J104" s="43" t="str">
        <f aca="false">IF(A104="","Non mesuré",IF(COUNT(B104:I104)&lt;&gt;8,"Non mesuré",IF(OR(MIN(B104:I104)&lt;0,MAX(B104:I104)&gt;3),"À corriger",SUM(B104:I104))))</f>
        <v>Non mesuré</v>
      </c>
      <c r="K104" s="42"/>
      <c r="L104" s="42"/>
      <c r="M104" s="42"/>
      <c r="N104" s="42"/>
      <c r="O104" s="43" t="str">
        <f aca="false">IF(A104="","Non mesuré",IF(COUNTIF(K104:N104,"Non")&gt;0,"Non",IF(COUNTIF(K104:N104,"Oui")=4,"Oui","Non mesuré")))</f>
        <v>Non mesuré</v>
      </c>
      <c r="P104" s="42"/>
      <c r="Q104" s="42"/>
    </row>
    <row r="105" customFormat="false" ht="27" hidden="false" customHeight="true" outlineLevel="0" collapsed="false">
      <c r="A105" s="42"/>
      <c r="B105" s="42"/>
      <c r="C105" s="42"/>
      <c r="D105" s="42"/>
      <c r="E105" s="42"/>
      <c r="F105" s="42"/>
      <c r="G105" s="42"/>
      <c r="H105" s="42"/>
      <c r="I105" s="42"/>
      <c r="J105" s="43" t="str">
        <f aca="false">IF(A105="","Non mesuré",IF(COUNT(B105:I105)&lt;&gt;8,"Non mesuré",IF(OR(MIN(B105:I105)&lt;0,MAX(B105:I105)&gt;3),"À corriger",SUM(B105:I105))))</f>
        <v>Non mesuré</v>
      </c>
      <c r="K105" s="42"/>
      <c r="L105" s="42"/>
      <c r="M105" s="42"/>
      <c r="N105" s="42"/>
      <c r="O105" s="43" t="str">
        <f aca="false">IF(A105="","Non mesuré",IF(COUNTIF(K105:N105,"Non")&gt;0,"Non",IF(COUNTIF(K105:N105,"Oui")=4,"Oui","Non mesuré")))</f>
        <v>Non mesuré</v>
      </c>
      <c r="P105" s="42"/>
      <c r="Q105" s="42"/>
    </row>
    <row r="106" customFormat="false" ht="27" hidden="false" customHeight="true" outlineLevel="0" collapsed="false">
      <c r="A106" s="42"/>
      <c r="B106" s="42"/>
      <c r="C106" s="42"/>
      <c r="D106" s="42"/>
      <c r="E106" s="42"/>
      <c r="F106" s="42"/>
      <c r="G106" s="42"/>
      <c r="H106" s="42"/>
      <c r="I106" s="42"/>
      <c r="J106" s="43" t="str">
        <f aca="false">IF(A106="","Non mesuré",IF(COUNT(B106:I106)&lt;&gt;8,"Non mesuré",IF(OR(MIN(B106:I106)&lt;0,MAX(B106:I106)&gt;3),"À corriger",SUM(B106:I106))))</f>
        <v>Non mesuré</v>
      </c>
      <c r="K106" s="42"/>
      <c r="L106" s="42"/>
      <c r="M106" s="42"/>
      <c r="N106" s="42"/>
      <c r="O106" s="43" t="str">
        <f aca="false">IF(A106="","Non mesuré",IF(COUNTIF(K106:N106,"Non")&gt;0,"Non",IF(COUNTIF(K106:N106,"Oui")=4,"Oui","Non mesuré")))</f>
        <v>Non mesuré</v>
      </c>
      <c r="P106" s="42"/>
      <c r="Q106" s="42"/>
    </row>
    <row r="107" customFormat="false" ht="27" hidden="false" customHeight="true" outlineLevel="0" collapsed="false">
      <c r="A107" s="42"/>
      <c r="B107" s="42"/>
      <c r="C107" s="42"/>
      <c r="D107" s="42"/>
      <c r="E107" s="42"/>
      <c r="F107" s="42"/>
      <c r="G107" s="42"/>
      <c r="H107" s="42"/>
      <c r="I107" s="42"/>
      <c r="J107" s="43" t="str">
        <f aca="false">IF(A107="","Non mesuré",IF(COUNT(B107:I107)&lt;&gt;8,"Non mesuré",IF(OR(MIN(B107:I107)&lt;0,MAX(B107:I107)&gt;3),"À corriger",SUM(B107:I107))))</f>
        <v>Non mesuré</v>
      </c>
      <c r="K107" s="42"/>
      <c r="L107" s="42"/>
      <c r="M107" s="42"/>
      <c r="N107" s="42"/>
      <c r="O107" s="43" t="str">
        <f aca="false">IF(A107="","Non mesuré",IF(COUNTIF(K107:N107,"Non")&gt;0,"Non",IF(COUNTIF(K107:N107,"Oui")=4,"Oui","Non mesuré")))</f>
        <v>Non mesuré</v>
      </c>
      <c r="P107" s="42"/>
      <c r="Q107" s="42"/>
    </row>
    <row r="108" customFormat="false" ht="27" hidden="false" customHeight="true" outlineLevel="0" collapsed="false">
      <c r="A108" s="42"/>
      <c r="B108" s="42"/>
      <c r="C108" s="42"/>
      <c r="D108" s="42"/>
      <c r="E108" s="42"/>
      <c r="F108" s="42"/>
      <c r="G108" s="42"/>
      <c r="H108" s="42"/>
      <c r="I108" s="42"/>
      <c r="J108" s="43" t="str">
        <f aca="false">IF(A108="","Non mesuré",IF(COUNT(B108:I108)&lt;&gt;8,"Non mesuré",IF(OR(MIN(B108:I108)&lt;0,MAX(B108:I108)&gt;3),"À corriger",SUM(B108:I108))))</f>
        <v>Non mesuré</v>
      </c>
      <c r="K108" s="42"/>
      <c r="L108" s="42"/>
      <c r="M108" s="42"/>
      <c r="N108" s="42"/>
      <c r="O108" s="43" t="str">
        <f aca="false">IF(A108="","Non mesuré",IF(COUNTIF(K108:N108,"Non")&gt;0,"Non",IF(COUNTIF(K108:N108,"Oui")=4,"Oui","Non mesuré")))</f>
        <v>Non mesuré</v>
      </c>
      <c r="P108" s="42"/>
      <c r="Q108" s="42"/>
    </row>
    <row r="109" customFormat="false" ht="27" hidden="false" customHeight="true" outlineLevel="0" collapsed="false">
      <c r="A109" s="42"/>
      <c r="B109" s="42"/>
      <c r="C109" s="42"/>
      <c r="D109" s="42"/>
      <c r="E109" s="42"/>
      <c r="F109" s="42"/>
      <c r="G109" s="42"/>
      <c r="H109" s="42"/>
      <c r="I109" s="42"/>
      <c r="J109" s="43" t="str">
        <f aca="false">IF(A109="","Non mesuré",IF(COUNT(B109:I109)&lt;&gt;8,"Non mesuré",IF(OR(MIN(B109:I109)&lt;0,MAX(B109:I109)&gt;3),"À corriger",SUM(B109:I109))))</f>
        <v>Non mesuré</v>
      </c>
      <c r="K109" s="42"/>
      <c r="L109" s="42"/>
      <c r="M109" s="42"/>
      <c r="N109" s="42"/>
      <c r="O109" s="43" t="str">
        <f aca="false">IF(A109="","Non mesuré",IF(COUNTIF(K109:N109,"Non")&gt;0,"Non",IF(COUNTIF(K109:N109,"Oui")=4,"Oui","Non mesuré")))</f>
        <v>Non mesuré</v>
      </c>
      <c r="P109" s="42"/>
      <c r="Q109" s="42"/>
    </row>
    <row r="110" customFormat="false" ht="27" hidden="false" customHeight="true" outlineLevel="0" collapsed="false">
      <c r="A110" s="42"/>
      <c r="B110" s="42"/>
      <c r="C110" s="42"/>
      <c r="D110" s="42"/>
      <c r="E110" s="42"/>
      <c r="F110" s="42"/>
      <c r="G110" s="42"/>
      <c r="H110" s="42"/>
      <c r="I110" s="42"/>
      <c r="J110" s="43" t="str">
        <f aca="false">IF(A110="","Non mesuré",IF(COUNT(B110:I110)&lt;&gt;8,"Non mesuré",IF(OR(MIN(B110:I110)&lt;0,MAX(B110:I110)&gt;3),"À corriger",SUM(B110:I110))))</f>
        <v>Non mesuré</v>
      </c>
      <c r="K110" s="42"/>
      <c r="L110" s="42"/>
      <c r="M110" s="42"/>
      <c r="N110" s="42"/>
      <c r="O110" s="43" t="str">
        <f aca="false">IF(A110="","Non mesuré",IF(COUNTIF(K110:N110,"Non")&gt;0,"Non",IF(COUNTIF(K110:N110,"Oui")=4,"Oui","Non mesuré")))</f>
        <v>Non mesuré</v>
      </c>
      <c r="P110" s="42"/>
      <c r="Q110" s="42"/>
    </row>
    <row r="111" customFormat="false" ht="27" hidden="false" customHeight="true" outlineLevel="0" collapsed="false">
      <c r="A111" s="42"/>
      <c r="B111" s="42"/>
      <c r="C111" s="42"/>
      <c r="D111" s="42"/>
      <c r="E111" s="42"/>
      <c r="F111" s="42"/>
      <c r="G111" s="42"/>
      <c r="H111" s="42"/>
      <c r="I111" s="42"/>
      <c r="J111" s="43" t="str">
        <f aca="false">IF(A111="","Non mesuré",IF(COUNT(B111:I111)&lt;&gt;8,"Non mesuré",IF(OR(MIN(B111:I111)&lt;0,MAX(B111:I111)&gt;3),"À corriger",SUM(B111:I111))))</f>
        <v>Non mesuré</v>
      </c>
      <c r="K111" s="42"/>
      <c r="L111" s="42"/>
      <c r="M111" s="42"/>
      <c r="N111" s="42"/>
      <c r="O111" s="43" t="str">
        <f aca="false">IF(A111="","Non mesuré",IF(COUNTIF(K111:N111,"Non")&gt;0,"Non",IF(COUNTIF(K111:N111,"Oui")=4,"Oui","Non mesuré")))</f>
        <v>Non mesuré</v>
      </c>
      <c r="P111" s="42"/>
      <c r="Q111" s="42"/>
    </row>
    <row r="112" customFormat="false" ht="27" hidden="false" customHeight="true" outlineLevel="0" collapsed="false">
      <c r="A112" s="42"/>
      <c r="B112" s="42"/>
      <c r="C112" s="42"/>
      <c r="D112" s="42"/>
      <c r="E112" s="42"/>
      <c r="F112" s="42"/>
      <c r="G112" s="42"/>
      <c r="H112" s="42"/>
      <c r="I112" s="42"/>
      <c r="J112" s="43" t="str">
        <f aca="false">IF(A112="","Non mesuré",IF(COUNT(B112:I112)&lt;&gt;8,"Non mesuré",IF(OR(MIN(B112:I112)&lt;0,MAX(B112:I112)&gt;3),"À corriger",SUM(B112:I112))))</f>
        <v>Non mesuré</v>
      </c>
      <c r="K112" s="42"/>
      <c r="L112" s="42"/>
      <c r="M112" s="42"/>
      <c r="N112" s="42"/>
      <c r="O112" s="43" t="str">
        <f aca="false">IF(A112="","Non mesuré",IF(COUNTIF(K112:N112,"Non")&gt;0,"Non",IF(COUNTIF(K112:N112,"Oui")=4,"Oui","Non mesuré")))</f>
        <v>Non mesuré</v>
      </c>
      <c r="P112" s="42"/>
      <c r="Q112" s="42"/>
    </row>
    <row r="113" customFormat="false" ht="27" hidden="false" customHeight="true" outlineLevel="0" collapsed="false">
      <c r="A113" s="42"/>
      <c r="B113" s="42"/>
      <c r="C113" s="42"/>
      <c r="D113" s="42"/>
      <c r="E113" s="42"/>
      <c r="F113" s="42"/>
      <c r="G113" s="42"/>
      <c r="H113" s="42"/>
      <c r="I113" s="42"/>
      <c r="J113" s="43" t="str">
        <f aca="false">IF(A113="","Non mesuré",IF(COUNT(B113:I113)&lt;&gt;8,"Non mesuré",IF(OR(MIN(B113:I113)&lt;0,MAX(B113:I113)&gt;3),"À corriger",SUM(B113:I113))))</f>
        <v>Non mesuré</v>
      </c>
      <c r="K113" s="42"/>
      <c r="L113" s="42"/>
      <c r="M113" s="42"/>
      <c r="N113" s="42"/>
      <c r="O113" s="43" t="str">
        <f aca="false">IF(A113="","Non mesuré",IF(COUNTIF(K113:N113,"Non")&gt;0,"Non",IF(COUNTIF(K113:N113,"Oui")=4,"Oui","Non mesuré")))</f>
        <v>Non mesuré</v>
      </c>
      <c r="P113" s="42"/>
      <c r="Q113" s="42"/>
    </row>
    <row r="114" customFormat="false" ht="27" hidden="false" customHeight="true" outlineLevel="0" collapsed="false">
      <c r="A114" s="42"/>
      <c r="B114" s="42"/>
      <c r="C114" s="42"/>
      <c r="D114" s="42"/>
      <c r="E114" s="42"/>
      <c r="F114" s="42"/>
      <c r="G114" s="42"/>
      <c r="H114" s="42"/>
      <c r="I114" s="42"/>
      <c r="J114" s="43" t="str">
        <f aca="false">IF(A114="","Non mesuré",IF(COUNT(B114:I114)&lt;&gt;8,"Non mesuré",IF(OR(MIN(B114:I114)&lt;0,MAX(B114:I114)&gt;3),"À corriger",SUM(B114:I114))))</f>
        <v>Non mesuré</v>
      </c>
      <c r="K114" s="42"/>
      <c r="L114" s="42"/>
      <c r="M114" s="42"/>
      <c r="N114" s="42"/>
      <c r="O114" s="43" t="str">
        <f aca="false">IF(A114="","Non mesuré",IF(COUNTIF(K114:N114,"Non")&gt;0,"Non",IF(COUNTIF(K114:N114,"Oui")=4,"Oui","Non mesuré")))</f>
        <v>Non mesuré</v>
      </c>
      <c r="P114" s="42"/>
      <c r="Q114" s="42"/>
    </row>
    <row r="115" customFormat="false" ht="27" hidden="false" customHeight="true" outlineLevel="0" collapsed="false">
      <c r="A115" s="42"/>
      <c r="B115" s="42"/>
      <c r="C115" s="42"/>
      <c r="D115" s="42"/>
      <c r="E115" s="42"/>
      <c r="F115" s="42"/>
      <c r="G115" s="42"/>
      <c r="H115" s="42"/>
      <c r="I115" s="42"/>
      <c r="J115" s="43" t="str">
        <f aca="false">IF(A115="","Non mesuré",IF(COUNT(B115:I115)&lt;&gt;8,"Non mesuré",IF(OR(MIN(B115:I115)&lt;0,MAX(B115:I115)&gt;3),"À corriger",SUM(B115:I115))))</f>
        <v>Non mesuré</v>
      </c>
      <c r="K115" s="42"/>
      <c r="L115" s="42"/>
      <c r="M115" s="42"/>
      <c r="N115" s="42"/>
      <c r="O115" s="43" t="str">
        <f aca="false">IF(A115="","Non mesuré",IF(COUNTIF(K115:N115,"Non")&gt;0,"Non",IF(COUNTIF(K115:N115,"Oui")=4,"Oui","Non mesuré")))</f>
        <v>Non mesuré</v>
      </c>
      <c r="P115" s="42"/>
      <c r="Q115" s="42"/>
    </row>
    <row r="116" customFormat="false" ht="27" hidden="false" customHeight="true" outlineLevel="0" collapsed="false">
      <c r="A116" s="42"/>
      <c r="B116" s="42"/>
      <c r="C116" s="42"/>
      <c r="D116" s="42"/>
      <c r="E116" s="42"/>
      <c r="F116" s="42"/>
      <c r="G116" s="42"/>
      <c r="H116" s="42"/>
      <c r="I116" s="42"/>
      <c r="J116" s="43" t="str">
        <f aca="false">IF(A116="","Non mesuré",IF(COUNT(B116:I116)&lt;&gt;8,"Non mesuré",IF(OR(MIN(B116:I116)&lt;0,MAX(B116:I116)&gt;3),"À corriger",SUM(B116:I116))))</f>
        <v>Non mesuré</v>
      </c>
      <c r="K116" s="42"/>
      <c r="L116" s="42"/>
      <c r="M116" s="42"/>
      <c r="N116" s="42"/>
      <c r="O116" s="43" t="str">
        <f aca="false">IF(A116="","Non mesuré",IF(COUNTIF(K116:N116,"Non")&gt;0,"Non",IF(COUNTIF(K116:N116,"Oui")=4,"Oui","Non mesuré")))</f>
        <v>Non mesuré</v>
      </c>
      <c r="P116" s="42"/>
      <c r="Q116" s="42"/>
    </row>
    <row r="117" customFormat="false" ht="27" hidden="false" customHeight="true" outlineLevel="0" collapsed="false">
      <c r="A117" s="42"/>
      <c r="B117" s="42"/>
      <c r="C117" s="42"/>
      <c r="D117" s="42"/>
      <c r="E117" s="42"/>
      <c r="F117" s="42"/>
      <c r="G117" s="42"/>
      <c r="H117" s="42"/>
      <c r="I117" s="42"/>
      <c r="J117" s="43" t="str">
        <f aca="false">IF(A117="","Non mesuré",IF(COUNT(B117:I117)&lt;&gt;8,"Non mesuré",IF(OR(MIN(B117:I117)&lt;0,MAX(B117:I117)&gt;3),"À corriger",SUM(B117:I117))))</f>
        <v>Non mesuré</v>
      </c>
      <c r="K117" s="42"/>
      <c r="L117" s="42"/>
      <c r="M117" s="42"/>
      <c r="N117" s="42"/>
      <c r="O117" s="43" t="str">
        <f aca="false">IF(A117="","Non mesuré",IF(COUNTIF(K117:N117,"Non")&gt;0,"Non",IF(COUNTIF(K117:N117,"Oui")=4,"Oui","Non mesuré")))</f>
        <v>Non mesuré</v>
      </c>
      <c r="P117" s="42"/>
      <c r="Q117" s="42"/>
    </row>
    <row r="118" customFormat="false" ht="27" hidden="false" customHeight="true" outlineLevel="0" collapsed="false">
      <c r="A118" s="42"/>
      <c r="B118" s="42"/>
      <c r="C118" s="42"/>
      <c r="D118" s="42"/>
      <c r="E118" s="42"/>
      <c r="F118" s="42"/>
      <c r="G118" s="42"/>
      <c r="H118" s="42"/>
      <c r="I118" s="42"/>
      <c r="J118" s="43" t="str">
        <f aca="false">IF(A118="","Non mesuré",IF(COUNT(B118:I118)&lt;&gt;8,"Non mesuré",IF(OR(MIN(B118:I118)&lt;0,MAX(B118:I118)&gt;3),"À corriger",SUM(B118:I118))))</f>
        <v>Non mesuré</v>
      </c>
      <c r="K118" s="42"/>
      <c r="L118" s="42"/>
      <c r="M118" s="42"/>
      <c r="N118" s="42"/>
      <c r="O118" s="43" t="str">
        <f aca="false">IF(A118="","Non mesuré",IF(COUNTIF(K118:N118,"Non")&gt;0,"Non",IF(COUNTIF(K118:N118,"Oui")=4,"Oui","Non mesuré")))</f>
        <v>Non mesuré</v>
      </c>
      <c r="P118" s="42"/>
      <c r="Q118" s="42"/>
    </row>
    <row r="119" customFormat="false" ht="27" hidden="false" customHeight="true" outlineLevel="0" collapsed="false">
      <c r="A119" s="42"/>
      <c r="B119" s="42"/>
      <c r="C119" s="42"/>
      <c r="D119" s="42"/>
      <c r="E119" s="42"/>
      <c r="F119" s="42"/>
      <c r="G119" s="42"/>
      <c r="H119" s="42"/>
      <c r="I119" s="42"/>
      <c r="J119" s="43" t="str">
        <f aca="false">IF(A119="","Non mesuré",IF(COUNT(B119:I119)&lt;&gt;8,"Non mesuré",IF(OR(MIN(B119:I119)&lt;0,MAX(B119:I119)&gt;3),"À corriger",SUM(B119:I119))))</f>
        <v>Non mesuré</v>
      </c>
      <c r="K119" s="42"/>
      <c r="L119" s="42"/>
      <c r="M119" s="42"/>
      <c r="N119" s="42"/>
      <c r="O119" s="43" t="str">
        <f aca="false">IF(A119="","Non mesuré",IF(COUNTIF(K119:N119,"Non")&gt;0,"Non",IF(COUNTIF(K119:N119,"Oui")=4,"Oui","Non mesuré")))</f>
        <v>Non mesuré</v>
      </c>
      <c r="P119" s="42"/>
      <c r="Q119" s="42"/>
    </row>
    <row r="120" customFormat="false" ht="27" hidden="false" customHeight="true" outlineLevel="0" collapsed="false">
      <c r="A120" s="42"/>
      <c r="B120" s="42"/>
      <c r="C120" s="42"/>
      <c r="D120" s="42"/>
      <c r="E120" s="42"/>
      <c r="F120" s="42"/>
      <c r="G120" s="42"/>
      <c r="H120" s="42"/>
      <c r="I120" s="42"/>
      <c r="J120" s="43" t="str">
        <f aca="false">IF(A120="","Non mesuré",IF(COUNT(B120:I120)&lt;&gt;8,"Non mesuré",IF(OR(MIN(B120:I120)&lt;0,MAX(B120:I120)&gt;3),"À corriger",SUM(B120:I120))))</f>
        <v>Non mesuré</v>
      </c>
      <c r="K120" s="42"/>
      <c r="L120" s="42"/>
      <c r="M120" s="42"/>
      <c r="N120" s="42"/>
      <c r="O120" s="43" t="str">
        <f aca="false">IF(A120="","Non mesuré",IF(COUNTIF(K120:N120,"Non")&gt;0,"Non",IF(COUNTIF(K120:N120,"Oui")=4,"Oui","Non mesuré")))</f>
        <v>Non mesuré</v>
      </c>
      <c r="P120" s="42"/>
      <c r="Q120" s="42"/>
    </row>
    <row r="121" customFormat="false" ht="27" hidden="false" customHeight="true" outlineLevel="0" collapsed="false">
      <c r="A121" s="42"/>
      <c r="B121" s="42"/>
      <c r="C121" s="42"/>
      <c r="D121" s="42"/>
      <c r="E121" s="42"/>
      <c r="F121" s="42"/>
      <c r="G121" s="42"/>
      <c r="H121" s="42"/>
      <c r="I121" s="42"/>
      <c r="J121" s="43" t="str">
        <f aca="false">IF(A121="","Non mesuré",IF(COUNT(B121:I121)&lt;&gt;8,"Non mesuré",IF(OR(MIN(B121:I121)&lt;0,MAX(B121:I121)&gt;3),"À corriger",SUM(B121:I121))))</f>
        <v>Non mesuré</v>
      </c>
      <c r="K121" s="42"/>
      <c r="L121" s="42"/>
      <c r="M121" s="42"/>
      <c r="N121" s="42"/>
      <c r="O121" s="43" t="str">
        <f aca="false">IF(A121="","Non mesuré",IF(COUNTIF(K121:N121,"Non")&gt;0,"Non",IF(COUNTIF(K121:N121,"Oui")=4,"Oui","Non mesuré")))</f>
        <v>Non mesuré</v>
      </c>
      <c r="P121" s="42"/>
      <c r="Q121" s="42"/>
    </row>
    <row r="122" customFormat="false" ht="27" hidden="false" customHeight="true" outlineLevel="0" collapsed="false">
      <c r="A122" s="42"/>
      <c r="B122" s="42"/>
      <c r="C122" s="42"/>
      <c r="D122" s="42"/>
      <c r="E122" s="42"/>
      <c r="F122" s="42"/>
      <c r="G122" s="42"/>
      <c r="H122" s="42"/>
      <c r="I122" s="42"/>
      <c r="J122" s="43" t="str">
        <f aca="false">IF(A122="","Non mesuré",IF(COUNT(B122:I122)&lt;&gt;8,"Non mesuré",IF(OR(MIN(B122:I122)&lt;0,MAX(B122:I122)&gt;3),"À corriger",SUM(B122:I122))))</f>
        <v>Non mesuré</v>
      </c>
      <c r="K122" s="42"/>
      <c r="L122" s="42"/>
      <c r="M122" s="42"/>
      <c r="N122" s="42"/>
      <c r="O122" s="43" t="str">
        <f aca="false">IF(A122="","Non mesuré",IF(COUNTIF(K122:N122,"Non")&gt;0,"Non",IF(COUNTIF(K122:N122,"Oui")=4,"Oui","Non mesuré")))</f>
        <v>Non mesuré</v>
      </c>
      <c r="P122" s="42"/>
      <c r="Q122" s="42"/>
    </row>
    <row r="123" customFormat="false" ht="27" hidden="false" customHeight="true" outlineLevel="0" collapsed="false">
      <c r="A123" s="42"/>
      <c r="B123" s="42"/>
      <c r="C123" s="42"/>
      <c r="D123" s="42"/>
      <c r="E123" s="42"/>
      <c r="F123" s="42"/>
      <c r="G123" s="42"/>
      <c r="H123" s="42"/>
      <c r="I123" s="42"/>
      <c r="J123" s="43" t="str">
        <f aca="false">IF(A123="","Non mesuré",IF(COUNT(B123:I123)&lt;&gt;8,"Non mesuré",IF(OR(MIN(B123:I123)&lt;0,MAX(B123:I123)&gt;3),"À corriger",SUM(B123:I123))))</f>
        <v>Non mesuré</v>
      </c>
      <c r="K123" s="42"/>
      <c r="L123" s="42"/>
      <c r="M123" s="42"/>
      <c r="N123" s="42"/>
      <c r="O123" s="43" t="str">
        <f aca="false">IF(A123="","Non mesuré",IF(COUNTIF(K123:N123,"Non")&gt;0,"Non",IF(COUNTIF(K123:N123,"Oui")=4,"Oui","Non mesuré")))</f>
        <v>Non mesuré</v>
      </c>
      <c r="P123" s="42"/>
      <c r="Q123" s="42"/>
    </row>
    <row r="124" customFormat="false" ht="27" hidden="false" customHeight="true" outlineLevel="0" collapsed="false">
      <c r="A124" s="42"/>
      <c r="B124" s="42"/>
      <c r="C124" s="42"/>
      <c r="D124" s="42"/>
      <c r="E124" s="42"/>
      <c r="F124" s="42"/>
      <c r="G124" s="42"/>
      <c r="H124" s="42"/>
      <c r="I124" s="42"/>
      <c r="J124" s="43" t="str">
        <f aca="false">IF(A124="","Non mesuré",IF(COUNT(B124:I124)&lt;&gt;8,"Non mesuré",IF(OR(MIN(B124:I124)&lt;0,MAX(B124:I124)&gt;3),"À corriger",SUM(B124:I124))))</f>
        <v>Non mesuré</v>
      </c>
      <c r="K124" s="42"/>
      <c r="L124" s="42"/>
      <c r="M124" s="42"/>
      <c r="N124" s="42"/>
      <c r="O124" s="43" t="str">
        <f aca="false">IF(A124="","Non mesuré",IF(COUNTIF(K124:N124,"Non")&gt;0,"Non",IF(COUNTIF(K124:N124,"Oui")=4,"Oui","Non mesuré")))</f>
        <v>Non mesuré</v>
      </c>
      <c r="P124" s="42"/>
      <c r="Q124" s="42"/>
    </row>
    <row r="125" customFormat="false" ht="27" hidden="false" customHeight="true" outlineLevel="0" collapsed="false">
      <c r="A125" s="42"/>
      <c r="B125" s="42"/>
      <c r="C125" s="42"/>
      <c r="D125" s="42"/>
      <c r="E125" s="42"/>
      <c r="F125" s="42"/>
      <c r="G125" s="42"/>
      <c r="H125" s="42"/>
      <c r="I125" s="42"/>
      <c r="J125" s="43" t="str">
        <f aca="false">IF(A125="","Non mesuré",IF(COUNT(B125:I125)&lt;&gt;8,"Non mesuré",IF(OR(MIN(B125:I125)&lt;0,MAX(B125:I125)&gt;3),"À corriger",SUM(B125:I125))))</f>
        <v>Non mesuré</v>
      </c>
      <c r="K125" s="42"/>
      <c r="L125" s="42"/>
      <c r="M125" s="42"/>
      <c r="N125" s="42"/>
      <c r="O125" s="43" t="str">
        <f aca="false">IF(A125="","Non mesuré",IF(COUNTIF(K125:N125,"Non")&gt;0,"Non",IF(COUNTIF(K125:N125,"Oui")=4,"Oui","Non mesuré")))</f>
        <v>Non mesuré</v>
      </c>
      <c r="P125" s="42"/>
      <c r="Q125" s="42"/>
    </row>
    <row r="126" customFormat="false" ht="27" hidden="false" customHeight="true" outlineLevel="0" collapsed="false">
      <c r="A126" s="42"/>
      <c r="B126" s="42"/>
      <c r="C126" s="42"/>
      <c r="D126" s="42"/>
      <c r="E126" s="42"/>
      <c r="F126" s="42"/>
      <c r="G126" s="42"/>
      <c r="H126" s="42"/>
      <c r="I126" s="42"/>
      <c r="J126" s="43" t="str">
        <f aca="false">IF(A126="","Non mesuré",IF(COUNT(B126:I126)&lt;&gt;8,"Non mesuré",IF(OR(MIN(B126:I126)&lt;0,MAX(B126:I126)&gt;3),"À corriger",SUM(B126:I126))))</f>
        <v>Non mesuré</v>
      </c>
      <c r="K126" s="42"/>
      <c r="L126" s="42"/>
      <c r="M126" s="42"/>
      <c r="N126" s="42"/>
      <c r="O126" s="43" t="str">
        <f aca="false">IF(A126="","Non mesuré",IF(COUNTIF(K126:N126,"Non")&gt;0,"Non",IF(COUNTIF(K126:N126,"Oui")=4,"Oui","Non mesuré")))</f>
        <v>Non mesuré</v>
      </c>
      <c r="P126" s="42"/>
      <c r="Q126" s="42"/>
    </row>
    <row r="127" customFormat="false" ht="27" hidden="false" customHeight="true" outlineLevel="0" collapsed="false">
      <c r="A127" s="42"/>
      <c r="B127" s="42"/>
      <c r="C127" s="42"/>
      <c r="D127" s="42"/>
      <c r="E127" s="42"/>
      <c r="F127" s="42"/>
      <c r="G127" s="42"/>
      <c r="H127" s="42"/>
      <c r="I127" s="42"/>
      <c r="J127" s="43" t="str">
        <f aca="false">IF(A127="","Non mesuré",IF(COUNT(B127:I127)&lt;&gt;8,"Non mesuré",IF(OR(MIN(B127:I127)&lt;0,MAX(B127:I127)&gt;3),"À corriger",SUM(B127:I127))))</f>
        <v>Non mesuré</v>
      </c>
      <c r="K127" s="42"/>
      <c r="L127" s="42"/>
      <c r="M127" s="42"/>
      <c r="N127" s="42"/>
      <c r="O127" s="43" t="str">
        <f aca="false">IF(A127="","Non mesuré",IF(COUNTIF(K127:N127,"Non")&gt;0,"Non",IF(COUNTIF(K127:N127,"Oui")=4,"Oui","Non mesuré")))</f>
        <v>Non mesuré</v>
      </c>
      <c r="P127" s="42"/>
      <c r="Q127" s="42"/>
    </row>
    <row r="128" customFormat="false" ht="27" hidden="false" customHeight="true" outlineLevel="0" collapsed="false">
      <c r="A128" s="42"/>
      <c r="B128" s="42"/>
      <c r="C128" s="42"/>
      <c r="D128" s="42"/>
      <c r="E128" s="42"/>
      <c r="F128" s="42"/>
      <c r="G128" s="42"/>
      <c r="H128" s="42"/>
      <c r="I128" s="42"/>
      <c r="J128" s="43" t="str">
        <f aca="false">IF(A128="","Non mesuré",IF(COUNT(B128:I128)&lt;&gt;8,"Non mesuré",IF(OR(MIN(B128:I128)&lt;0,MAX(B128:I128)&gt;3),"À corriger",SUM(B128:I128))))</f>
        <v>Non mesuré</v>
      </c>
      <c r="K128" s="42"/>
      <c r="L128" s="42"/>
      <c r="M128" s="42"/>
      <c r="N128" s="42"/>
      <c r="O128" s="43" t="str">
        <f aca="false">IF(A128="","Non mesuré",IF(COUNTIF(K128:N128,"Non")&gt;0,"Non",IF(COUNTIF(K128:N128,"Oui")=4,"Oui","Non mesuré")))</f>
        <v>Non mesuré</v>
      </c>
      <c r="P128" s="42"/>
      <c r="Q128" s="42"/>
    </row>
    <row r="129" customFormat="false" ht="27" hidden="false" customHeight="true" outlineLevel="0" collapsed="false">
      <c r="A129" s="42"/>
      <c r="B129" s="42"/>
      <c r="C129" s="42"/>
      <c r="D129" s="42"/>
      <c r="E129" s="42"/>
      <c r="F129" s="42"/>
      <c r="G129" s="42"/>
      <c r="H129" s="42"/>
      <c r="I129" s="42"/>
      <c r="J129" s="43" t="str">
        <f aca="false">IF(A129="","Non mesuré",IF(COUNT(B129:I129)&lt;&gt;8,"Non mesuré",IF(OR(MIN(B129:I129)&lt;0,MAX(B129:I129)&gt;3),"À corriger",SUM(B129:I129))))</f>
        <v>Non mesuré</v>
      </c>
      <c r="K129" s="42"/>
      <c r="L129" s="42"/>
      <c r="M129" s="42"/>
      <c r="N129" s="42"/>
      <c r="O129" s="43" t="str">
        <f aca="false">IF(A129="","Non mesuré",IF(COUNTIF(K129:N129,"Non")&gt;0,"Non",IF(COUNTIF(K129:N129,"Oui")=4,"Oui","Non mesuré")))</f>
        <v>Non mesuré</v>
      </c>
      <c r="P129" s="42"/>
      <c r="Q129" s="42"/>
    </row>
    <row r="130" customFormat="false" ht="27" hidden="false" customHeight="true" outlineLevel="0" collapsed="false">
      <c r="A130" s="42"/>
      <c r="B130" s="42"/>
      <c r="C130" s="42"/>
      <c r="D130" s="42"/>
      <c r="E130" s="42"/>
      <c r="F130" s="42"/>
      <c r="G130" s="42"/>
      <c r="H130" s="42"/>
      <c r="I130" s="42"/>
      <c r="J130" s="43" t="str">
        <f aca="false">IF(A130="","Non mesuré",IF(COUNT(B130:I130)&lt;&gt;8,"Non mesuré",IF(OR(MIN(B130:I130)&lt;0,MAX(B130:I130)&gt;3),"À corriger",SUM(B130:I130))))</f>
        <v>Non mesuré</v>
      </c>
      <c r="K130" s="42"/>
      <c r="L130" s="42"/>
      <c r="M130" s="42"/>
      <c r="N130" s="42"/>
      <c r="O130" s="43" t="str">
        <f aca="false">IF(A130="","Non mesuré",IF(COUNTIF(K130:N130,"Non")&gt;0,"Non",IF(COUNTIF(K130:N130,"Oui")=4,"Oui","Non mesuré")))</f>
        <v>Non mesuré</v>
      </c>
      <c r="P130" s="42"/>
      <c r="Q130" s="42"/>
    </row>
    <row r="131" customFormat="false" ht="27" hidden="false" customHeight="true" outlineLevel="0" collapsed="false">
      <c r="A131" s="42"/>
      <c r="B131" s="42"/>
      <c r="C131" s="42"/>
      <c r="D131" s="42"/>
      <c r="E131" s="42"/>
      <c r="F131" s="42"/>
      <c r="G131" s="42"/>
      <c r="H131" s="42"/>
      <c r="I131" s="42"/>
      <c r="J131" s="43" t="str">
        <f aca="false">IF(A131="","Non mesuré",IF(COUNT(B131:I131)&lt;&gt;8,"Non mesuré",IF(OR(MIN(B131:I131)&lt;0,MAX(B131:I131)&gt;3),"À corriger",SUM(B131:I131))))</f>
        <v>Non mesuré</v>
      </c>
      <c r="K131" s="42"/>
      <c r="L131" s="42"/>
      <c r="M131" s="42"/>
      <c r="N131" s="42"/>
      <c r="O131" s="43" t="str">
        <f aca="false">IF(A131="","Non mesuré",IF(COUNTIF(K131:N131,"Non")&gt;0,"Non",IF(COUNTIF(K131:N131,"Oui")=4,"Oui","Non mesuré")))</f>
        <v>Non mesuré</v>
      </c>
      <c r="P131" s="42"/>
      <c r="Q131" s="42"/>
    </row>
    <row r="132" customFormat="false" ht="27" hidden="false" customHeight="true" outlineLevel="0" collapsed="false">
      <c r="A132" s="42"/>
      <c r="B132" s="42"/>
      <c r="C132" s="42"/>
      <c r="D132" s="42"/>
      <c r="E132" s="42"/>
      <c r="F132" s="42"/>
      <c r="G132" s="42"/>
      <c r="H132" s="42"/>
      <c r="I132" s="42"/>
      <c r="J132" s="43" t="str">
        <f aca="false">IF(A132="","Non mesuré",IF(COUNT(B132:I132)&lt;&gt;8,"Non mesuré",IF(OR(MIN(B132:I132)&lt;0,MAX(B132:I132)&gt;3),"À corriger",SUM(B132:I132))))</f>
        <v>Non mesuré</v>
      </c>
      <c r="K132" s="42"/>
      <c r="L132" s="42"/>
      <c r="M132" s="42"/>
      <c r="N132" s="42"/>
      <c r="O132" s="43" t="str">
        <f aca="false">IF(A132="","Non mesuré",IF(COUNTIF(K132:N132,"Non")&gt;0,"Non",IF(COUNTIF(K132:N132,"Oui")=4,"Oui","Non mesuré")))</f>
        <v>Non mesuré</v>
      </c>
      <c r="P132" s="42"/>
      <c r="Q132" s="42"/>
    </row>
    <row r="133" customFormat="false" ht="27" hidden="false" customHeight="true" outlineLevel="0" collapsed="false">
      <c r="A133" s="42"/>
      <c r="B133" s="42"/>
      <c r="C133" s="42"/>
      <c r="D133" s="42"/>
      <c r="E133" s="42"/>
      <c r="F133" s="42"/>
      <c r="G133" s="42"/>
      <c r="H133" s="42"/>
      <c r="I133" s="42"/>
      <c r="J133" s="43" t="str">
        <f aca="false">IF(A133="","Non mesuré",IF(COUNT(B133:I133)&lt;&gt;8,"Non mesuré",IF(OR(MIN(B133:I133)&lt;0,MAX(B133:I133)&gt;3),"À corriger",SUM(B133:I133))))</f>
        <v>Non mesuré</v>
      </c>
      <c r="K133" s="42"/>
      <c r="L133" s="42"/>
      <c r="M133" s="42"/>
      <c r="N133" s="42"/>
      <c r="O133" s="43" t="str">
        <f aca="false">IF(A133="","Non mesuré",IF(COUNTIF(K133:N133,"Non")&gt;0,"Non",IF(COUNTIF(K133:N133,"Oui")=4,"Oui","Non mesuré")))</f>
        <v>Non mesuré</v>
      </c>
      <c r="P133" s="42"/>
      <c r="Q133" s="42"/>
    </row>
    <row r="134" customFormat="false" ht="27" hidden="false" customHeight="true" outlineLevel="0" collapsed="false">
      <c r="A134" s="42"/>
      <c r="B134" s="42"/>
      <c r="C134" s="42"/>
      <c r="D134" s="42"/>
      <c r="E134" s="42"/>
      <c r="F134" s="42"/>
      <c r="G134" s="42"/>
      <c r="H134" s="42"/>
      <c r="I134" s="42"/>
      <c r="J134" s="43" t="str">
        <f aca="false">IF(A134="","Non mesuré",IF(COUNT(B134:I134)&lt;&gt;8,"Non mesuré",IF(OR(MIN(B134:I134)&lt;0,MAX(B134:I134)&gt;3),"À corriger",SUM(B134:I134))))</f>
        <v>Non mesuré</v>
      </c>
      <c r="K134" s="42"/>
      <c r="L134" s="42"/>
      <c r="M134" s="42"/>
      <c r="N134" s="42"/>
      <c r="O134" s="43" t="str">
        <f aca="false">IF(A134="","Non mesuré",IF(COUNTIF(K134:N134,"Non")&gt;0,"Non",IF(COUNTIF(K134:N134,"Oui")=4,"Oui","Non mesuré")))</f>
        <v>Non mesuré</v>
      </c>
      <c r="P134" s="42"/>
      <c r="Q134" s="42"/>
    </row>
    <row r="135" customFormat="false" ht="27" hidden="false" customHeight="true" outlineLevel="0" collapsed="false">
      <c r="A135" s="42"/>
      <c r="B135" s="42"/>
      <c r="C135" s="42"/>
      <c r="D135" s="42"/>
      <c r="E135" s="42"/>
      <c r="F135" s="42"/>
      <c r="G135" s="42"/>
      <c r="H135" s="42"/>
      <c r="I135" s="42"/>
      <c r="J135" s="43" t="str">
        <f aca="false">IF(A135="","Non mesuré",IF(COUNT(B135:I135)&lt;&gt;8,"Non mesuré",IF(OR(MIN(B135:I135)&lt;0,MAX(B135:I135)&gt;3),"À corriger",SUM(B135:I135))))</f>
        <v>Non mesuré</v>
      </c>
      <c r="K135" s="42"/>
      <c r="L135" s="42"/>
      <c r="M135" s="42"/>
      <c r="N135" s="42"/>
      <c r="O135" s="43" t="str">
        <f aca="false">IF(A135="","Non mesuré",IF(COUNTIF(K135:N135,"Non")&gt;0,"Non",IF(COUNTIF(K135:N135,"Oui")=4,"Oui","Non mesuré")))</f>
        <v>Non mesuré</v>
      </c>
      <c r="P135" s="42"/>
      <c r="Q135" s="42"/>
    </row>
    <row r="136" customFormat="false" ht="27" hidden="false" customHeight="true" outlineLevel="0" collapsed="false">
      <c r="A136" s="42"/>
      <c r="B136" s="42"/>
      <c r="C136" s="42"/>
      <c r="D136" s="42"/>
      <c r="E136" s="42"/>
      <c r="F136" s="42"/>
      <c r="G136" s="42"/>
      <c r="H136" s="42"/>
      <c r="I136" s="42"/>
      <c r="J136" s="43" t="str">
        <f aca="false">IF(A136="","Non mesuré",IF(COUNT(B136:I136)&lt;&gt;8,"Non mesuré",IF(OR(MIN(B136:I136)&lt;0,MAX(B136:I136)&gt;3),"À corriger",SUM(B136:I136))))</f>
        <v>Non mesuré</v>
      </c>
      <c r="K136" s="42"/>
      <c r="L136" s="42"/>
      <c r="M136" s="42"/>
      <c r="N136" s="42"/>
      <c r="O136" s="43" t="str">
        <f aca="false">IF(A136="","Non mesuré",IF(COUNTIF(K136:N136,"Non")&gt;0,"Non",IF(COUNTIF(K136:N136,"Oui")=4,"Oui","Non mesuré")))</f>
        <v>Non mesuré</v>
      </c>
      <c r="P136" s="42"/>
      <c r="Q136" s="42"/>
    </row>
    <row r="137" customFormat="false" ht="27" hidden="false" customHeight="true" outlineLevel="0" collapsed="false">
      <c r="A137" s="42"/>
      <c r="B137" s="42"/>
      <c r="C137" s="42"/>
      <c r="D137" s="42"/>
      <c r="E137" s="42"/>
      <c r="F137" s="42"/>
      <c r="G137" s="42"/>
      <c r="H137" s="42"/>
      <c r="I137" s="42"/>
      <c r="J137" s="43" t="str">
        <f aca="false">IF(A137="","Non mesuré",IF(COUNT(B137:I137)&lt;&gt;8,"Non mesuré",IF(OR(MIN(B137:I137)&lt;0,MAX(B137:I137)&gt;3),"À corriger",SUM(B137:I137))))</f>
        <v>Non mesuré</v>
      </c>
      <c r="K137" s="42"/>
      <c r="L137" s="42"/>
      <c r="M137" s="42"/>
      <c r="N137" s="42"/>
      <c r="O137" s="43" t="str">
        <f aca="false">IF(A137="","Non mesuré",IF(COUNTIF(K137:N137,"Non")&gt;0,"Non",IF(COUNTIF(K137:N137,"Oui")=4,"Oui","Non mesuré")))</f>
        <v>Non mesuré</v>
      </c>
      <c r="P137" s="42"/>
      <c r="Q137" s="42"/>
    </row>
    <row r="138" customFormat="false" ht="27" hidden="false" customHeight="true" outlineLevel="0" collapsed="false">
      <c r="A138" s="42"/>
      <c r="B138" s="42"/>
      <c r="C138" s="42"/>
      <c r="D138" s="42"/>
      <c r="E138" s="42"/>
      <c r="F138" s="42"/>
      <c r="G138" s="42"/>
      <c r="H138" s="42"/>
      <c r="I138" s="42"/>
      <c r="J138" s="43" t="str">
        <f aca="false">IF(A138="","Non mesuré",IF(COUNT(B138:I138)&lt;&gt;8,"Non mesuré",IF(OR(MIN(B138:I138)&lt;0,MAX(B138:I138)&gt;3),"À corriger",SUM(B138:I138))))</f>
        <v>Non mesuré</v>
      </c>
      <c r="K138" s="42"/>
      <c r="L138" s="42"/>
      <c r="M138" s="42"/>
      <c r="N138" s="42"/>
      <c r="O138" s="43" t="str">
        <f aca="false">IF(A138="","Non mesuré",IF(COUNTIF(K138:N138,"Non")&gt;0,"Non",IF(COUNTIF(K138:N138,"Oui")=4,"Oui","Non mesuré")))</f>
        <v>Non mesuré</v>
      </c>
      <c r="P138" s="42"/>
      <c r="Q138" s="42"/>
    </row>
    <row r="139" customFormat="false" ht="27" hidden="false" customHeight="true" outlineLevel="0" collapsed="false">
      <c r="A139" s="42"/>
      <c r="B139" s="42"/>
      <c r="C139" s="42"/>
      <c r="D139" s="42"/>
      <c r="E139" s="42"/>
      <c r="F139" s="42"/>
      <c r="G139" s="42"/>
      <c r="H139" s="42"/>
      <c r="I139" s="42"/>
      <c r="J139" s="43" t="str">
        <f aca="false">IF(A139="","Non mesuré",IF(COUNT(B139:I139)&lt;&gt;8,"Non mesuré",IF(OR(MIN(B139:I139)&lt;0,MAX(B139:I139)&gt;3),"À corriger",SUM(B139:I139))))</f>
        <v>Non mesuré</v>
      </c>
      <c r="K139" s="42"/>
      <c r="L139" s="42"/>
      <c r="M139" s="42"/>
      <c r="N139" s="42"/>
      <c r="O139" s="43" t="str">
        <f aca="false">IF(A139="","Non mesuré",IF(COUNTIF(K139:N139,"Non")&gt;0,"Non",IF(COUNTIF(K139:N139,"Oui")=4,"Oui","Non mesuré")))</f>
        <v>Non mesuré</v>
      </c>
      <c r="P139" s="42"/>
      <c r="Q139" s="42"/>
    </row>
    <row r="140" customFormat="false" ht="27" hidden="false" customHeight="true" outlineLevel="0" collapsed="false">
      <c r="A140" s="42"/>
      <c r="B140" s="42"/>
      <c r="C140" s="42"/>
      <c r="D140" s="42"/>
      <c r="E140" s="42"/>
      <c r="F140" s="42"/>
      <c r="G140" s="42"/>
      <c r="H140" s="42"/>
      <c r="I140" s="42"/>
      <c r="J140" s="43" t="str">
        <f aca="false">IF(A140="","Non mesuré",IF(COUNT(B140:I140)&lt;&gt;8,"Non mesuré",IF(OR(MIN(B140:I140)&lt;0,MAX(B140:I140)&gt;3),"À corriger",SUM(B140:I140))))</f>
        <v>Non mesuré</v>
      </c>
      <c r="K140" s="42"/>
      <c r="L140" s="42"/>
      <c r="M140" s="42"/>
      <c r="N140" s="42"/>
      <c r="O140" s="43" t="str">
        <f aca="false">IF(A140="","Non mesuré",IF(COUNTIF(K140:N140,"Non")&gt;0,"Non",IF(COUNTIF(K140:N140,"Oui")=4,"Oui","Non mesuré")))</f>
        <v>Non mesuré</v>
      </c>
      <c r="P140" s="42"/>
      <c r="Q140" s="42"/>
    </row>
    <row r="141" customFormat="false" ht="27" hidden="false" customHeight="true" outlineLevel="0" collapsed="false">
      <c r="A141" s="42"/>
      <c r="B141" s="42"/>
      <c r="C141" s="42"/>
      <c r="D141" s="42"/>
      <c r="E141" s="42"/>
      <c r="F141" s="42"/>
      <c r="G141" s="42"/>
      <c r="H141" s="42"/>
      <c r="I141" s="42"/>
      <c r="J141" s="43" t="str">
        <f aca="false">IF(A141="","Non mesuré",IF(COUNT(B141:I141)&lt;&gt;8,"Non mesuré",IF(OR(MIN(B141:I141)&lt;0,MAX(B141:I141)&gt;3),"À corriger",SUM(B141:I141))))</f>
        <v>Non mesuré</v>
      </c>
      <c r="K141" s="42"/>
      <c r="L141" s="42"/>
      <c r="M141" s="42"/>
      <c r="N141" s="42"/>
      <c r="O141" s="43" t="str">
        <f aca="false">IF(A141="","Non mesuré",IF(COUNTIF(K141:N141,"Non")&gt;0,"Non",IF(COUNTIF(K141:N141,"Oui")=4,"Oui","Non mesuré")))</f>
        <v>Non mesuré</v>
      </c>
      <c r="P141" s="42"/>
      <c r="Q141" s="42"/>
    </row>
    <row r="142" customFormat="false" ht="27" hidden="false" customHeight="true" outlineLevel="0" collapsed="false">
      <c r="A142" s="42"/>
      <c r="B142" s="42"/>
      <c r="C142" s="42"/>
      <c r="D142" s="42"/>
      <c r="E142" s="42"/>
      <c r="F142" s="42"/>
      <c r="G142" s="42"/>
      <c r="H142" s="42"/>
      <c r="I142" s="42"/>
      <c r="J142" s="43" t="str">
        <f aca="false">IF(A142="","Non mesuré",IF(COUNT(B142:I142)&lt;&gt;8,"Non mesuré",IF(OR(MIN(B142:I142)&lt;0,MAX(B142:I142)&gt;3),"À corriger",SUM(B142:I142))))</f>
        <v>Non mesuré</v>
      </c>
      <c r="K142" s="42"/>
      <c r="L142" s="42"/>
      <c r="M142" s="42"/>
      <c r="N142" s="42"/>
      <c r="O142" s="43" t="str">
        <f aca="false">IF(A142="","Non mesuré",IF(COUNTIF(K142:N142,"Non")&gt;0,"Non",IF(COUNTIF(K142:N142,"Oui")=4,"Oui","Non mesuré")))</f>
        <v>Non mesuré</v>
      </c>
      <c r="P142" s="42"/>
      <c r="Q142" s="42"/>
    </row>
    <row r="143" customFormat="false" ht="27" hidden="false" customHeight="true" outlineLevel="0" collapsed="false">
      <c r="A143" s="42"/>
      <c r="B143" s="42"/>
      <c r="C143" s="42"/>
      <c r="D143" s="42"/>
      <c r="E143" s="42"/>
      <c r="F143" s="42"/>
      <c r="G143" s="42"/>
      <c r="H143" s="42"/>
      <c r="I143" s="42"/>
      <c r="J143" s="43" t="str">
        <f aca="false">IF(A143="","Non mesuré",IF(COUNT(B143:I143)&lt;&gt;8,"Non mesuré",IF(OR(MIN(B143:I143)&lt;0,MAX(B143:I143)&gt;3),"À corriger",SUM(B143:I143))))</f>
        <v>Non mesuré</v>
      </c>
      <c r="K143" s="42"/>
      <c r="L143" s="42"/>
      <c r="M143" s="42"/>
      <c r="N143" s="42"/>
      <c r="O143" s="43" t="str">
        <f aca="false">IF(A143="","Non mesuré",IF(COUNTIF(K143:N143,"Non")&gt;0,"Non",IF(COUNTIF(K143:N143,"Oui")=4,"Oui","Non mesuré")))</f>
        <v>Non mesuré</v>
      </c>
      <c r="P143" s="42"/>
      <c r="Q143" s="42"/>
    </row>
    <row r="144" customFormat="false" ht="27" hidden="false" customHeight="true" outlineLevel="0" collapsed="false">
      <c r="A144" s="42"/>
      <c r="B144" s="42"/>
      <c r="C144" s="42"/>
      <c r="D144" s="42"/>
      <c r="E144" s="42"/>
      <c r="F144" s="42"/>
      <c r="G144" s="42"/>
      <c r="H144" s="42"/>
      <c r="I144" s="42"/>
      <c r="J144" s="43" t="str">
        <f aca="false">IF(A144="","Non mesuré",IF(COUNT(B144:I144)&lt;&gt;8,"Non mesuré",IF(OR(MIN(B144:I144)&lt;0,MAX(B144:I144)&gt;3),"À corriger",SUM(B144:I144))))</f>
        <v>Non mesuré</v>
      </c>
      <c r="K144" s="42"/>
      <c r="L144" s="42"/>
      <c r="M144" s="42"/>
      <c r="N144" s="42"/>
      <c r="O144" s="43" t="str">
        <f aca="false">IF(A144="","Non mesuré",IF(COUNTIF(K144:N144,"Non")&gt;0,"Non",IF(COUNTIF(K144:N144,"Oui")=4,"Oui","Non mesuré")))</f>
        <v>Non mesuré</v>
      </c>
      <c r="P144" s="42"/>
      <c r="Q144" s="42"/>
    </row>
    <row r="145" customFormat="false" ht="27" hidden="false" customHeight="true" outlineLevel="0" collapsed="false">
      <c r="A145" s="42"/>
      <c r="B145" s="42"/>
      <c r="C145" s="42"/>
      <c r="D145" s="42"/>
      <c r="E145" s="42"/>
      <c r="F145" s="42"/>
      <c r="G145" s="42"/>
      <c r="H145" s="42"/>
      <c r="I145" s="42"/>
      <c r="J145" s="43" t="str">
        <f aca="false">IF(A145="","Non mesuré",IF(COUNT(B145:I145)&lt;&gt;8,"Non mesuré",IF(OR(MIN(B145:I145)&lt;0,MAX(B145:I145)&gt;3),"À corriger",SUM(B145:I145))))</f>
        <v>Non mesuré</v>
      </c>
      <c r="K145" s="42"/>
      <c r="L145" s="42"/>
      <c r="M145" s="42"/>
      <c r="N145" s="42"/>
      <c r="O145" s="43" t="str">
        <f aca="false">IF(A145="","Non mesuré",IF(COUNTIF(K145:N145,"Non")&gt;0,"Non",IF(COUNTIF(K145:N145,"Oui")=4,"Oui","Non mesuré")))</f>
        <v>Non mesuré</v>
      </c>
      <c r="P145" s="42"/>
      <c r="Q145" s="42"/>
    </row>
    <row r="146" customFormat="false" ht="27" hidden="false" customHeight="true" outlineLevel="0" collapsed="false">
      <c r="A146" s="42"/>
      <c r="B146" s="42"/>
      <c r="C146" s="42"/>
      <c r="D146" s="42"/>
      <c r="E146" s="42"/>
      <c r="F146" s="42"/>
      <c r="G146" s="42"/>
      <c r="H146" s="42"/>
      <c r="I146" s="42"/>
      <c r="J146" s="43" t="str">
        <f aca="false">IF(A146="","Non mesuré",IF(COUNT(B146:I146)&lt;&gt;8,"Non mesuré",IF(OR(MIN(B146:I146)&lt;0,MAX(B146:I146)&gt;3),"À corriger",SUM(B146:I146))))</f>
        <v>Non mesuré</v>
      </c>
      <c r="K146" s="42"/>
      <c r="L146" s="42"/>
      <c r="M146" s="42"/>
      <c r="N146" s="42"/>
      <c r="O146" s="43" t="str">
        <f aca="false">IF(A146="","Non mesuré",IF(COUNTIF(K146:N146,"Non")&gt;0,"Non",IF(COUNTIF(K146:N146,"Oui")=4,"Oui","Non mesuré")))</f>
        <v>Non mesuré</v>
      </c>
      <c r="P146" s="42"/>
      <c r="Q146" s="42"/>
    </row>
    <row r="147" customFormat="false" ht="27" hidden="false" customHeight="true" outlineLevel="0" collapsed="false">
      <c r="A147" s="42"/>
      <c r="B147" s="42"/>
      <c r="C147" s="42"/>
      <c r="D147" s="42"/>
      <c r="E147" s="42"/>
      <c r="F147" s="42"/>
      <c r="G147" s="42"/>
      <c r="H147" s="42"/>
      <c r="I147" s="42"/>
      <c r="J147" s="43" t="str">
        <f aca="false">IF(A147="","Non mesuré",IF(COUNT(B147:I147)&lt;&gt;8,"Non mesuré",IF(OR(MIN(B147:I147)&lt;0,MAX(B147:I147)&gt;3),"À corriger",SUM(B147:I147))))</f>
        <v>Non mesuré</v>
      </c>
      <c r="K147" s="42"/>
      <c r="L147" s="42"/>
      <c r="M147" s="42"/>
      <c r="N147" s="42"/>
      <c r="O147" s="43" t="str">
        <f aca="false">IF(A147="","Non mesuré",IF(COUNTIF(K147:N147,"Non")&gt;0,"Non",IF(COUNTIF(K147:N147,"Oui")=4,"Oui","Non mesuré")))</f>
        <v>Non mesuré</v>
      </c>
      <c r="P147" s="42"/>
      <c r="Q147" s="42"/>
    </row>
    <row r="148" customFormat="false" ht="27" hidden="false" customHeight="true" outlineLevel="0" collapsed="false">
      <c r="A148" s="42"/>
      <c r="B148" s="42"/>
      <c r="C148" s="42"/>
      <c r="D148" s="42"/>
      <c r="E148" s="42"/>
      <c r="F148" s="42"/>
      <c r="G148" s="42"/>
      <c r="H148" s="42"/>
      <c r="I148" s="42"/>
      <c r="J148" s="43" t="str">
        <f aca="false">IF(A148="","Non mesuré",IF(COUNT(B148:I148)&lt;&gt;8,"Non mesuré",IF(OR(MIN(B148:I148)&lt;0,MAX(B148:I148)&gt;3),"À corriger",SUM(B148:I148))))</f>
        <v>Non mesuré</v>
      </c>
      <c r="K148" s="42"/>
      <c r="L148" s="42"/>
      <c r="M148" s="42"/>
      <c r="N148" s="42"/>
      <c r="O148" s="43" t="str">
        <f aca="false">IF(A148="","Non mesuré",IF(COUNTIF(K148:N148,"Non")&gt;0,"Non",IF(COUNTIF(K148:N148,"Oui")=4,"Oui","Non mesuré")))</f>
        <v>Non mesuré</v>
      </c>
      <c r="P148" s="42"/>
      <c r="Q148" s="42"/>
    </row>
    <row r="149" customFormat="false" ht="27" hidden="false" customHeight="true" outlineLevel="0" collapsed="false">
      <c r="A149" s="42"/>
      <c r="B149" s="42"/>
      <c r="C149" s="42"/>
      <c r="D149" s="42"/>
      <c r="E149" s="42"/>
      <c r="F149" s="42"/>
      <c r="G149" s="42"/>
      <c r="H149" s="42"/>
      <c r="I149" s="42"/>
      <c r="J149" s="43" t="str">
        <f aca="false">IF(A149="","Non mesuré",IF(COUNT(B149:I149)&lt;&gt;8,"Non mesuré",IF(OR(MIN(B149:I149)&lt;0,MAX(B149:I149)&gt;3),"À corriger",SUM(B149:I149))))</f>
        <v>Non mesuré</v>
      </c>
      <c r="K149" s="42"/>
      <c r="L149" s="42"/>
      <c r="M149" s="42"/>
      <c r="N149" s="42"/>
      <c r="O149" s="43" t="str">
        <f aca="false">IF(A149="","Non mesuré",IF(COUNTIF(K149:N149,"Non")&gt;0,"Non",IF(COUNTIF(K149:N149,"Oui")=4,"Oui","Non mesuré")))</f>
        <v>Non mesuré</v>
      </c>
      <c r="P149" s="42"/>
      <c r="Q149" s="42"/>
    </row>
    <row r="150" customFormat="false" ht="27" hidden="false" customHeight="true" outlineLevel="0" collapsed="false">
      <c r="A150" s="42"/>
      <c r="B150" s="42"/>
      <c r="C150" s="42"/>
      <c r="D150" s="42"/>
      <c r="E150" s="42"/>
      <c r="F150" s="42"/>
      <c r="G150" s="42"/>
      <c r="H150" s="42"/>
      <c r="I150" s="42"/>
      <c r="J150" s="43" t="str">
        <f aca="false">IF(A150="","Non mesuré",IF(COUNT(B150:I150)&lt;&gt;8,"Non mesuré",IF(OR(MIN(B150:I150)&lt;0,MAX(B150:I150)&gt;3),"À corriger",SUM(B150:I150))))</f>
        <v>Non mesuré</v>
      </c>
      <c r="K150" s="42"/>
      <c r="L150" s="42"/>
      <c r="M150" s="42"/>
      <c r="N150" s="42"/>
      <c r="O150" s="43" t="str">
        <f aca="false">IF(A150="","Non mesuré",IF(COUNTIF(K150:N150,"Non")&gt;0,"Non",IF(COUNTIF(K150:N150,"Oui")=4,"Oui","Non mesuré")))</f>
        <v>Non mesuré</v>
      </c>
      <c r="P150" s="42"/>
      <c r="Q150" s="42"/>
    </row>
    <row r="151" customFormat="false" ht="27" hidden="false" customHeight="true" outlineLevel="0" collapsed="false">
      <c r="A151" s="42"/>
      <c r="B151" s="42"/>
      <c r="C151" s="42"/>
      <c r="D151" s="42"/>
      <c r="E151" s="42"/>
      <c r="F151" s="42"/>
      <c r="G151" s="42"/>
      <c r="H151" s="42"/>
      <c r="I151" s="42"/>
      <c r="J151" s="43" t="str">
        <f aca="false">IF(A151="","Non mesuré",IF(COUNT(B151:I151)&lt;&gt;8,"Non mesuré",IF(OR(MIN(B151:I151)&lt;0,MAX(B151:I151)&gt;3),"À corriger",SUM(B151:I151))))</f>
        <v>Non mesuré</v>
      </c>
      <c r="K151" s="42"/>
      <c r="L151" s="42"/>
      <c r="M151" s="42"/>
      <c r="N151" s="42"/>
      <c r="O151" s="43" t="str">
        <f aca="false">IF(A151="","Non mesuré",IF(COUNTIF(K151:N151,"Non")&gt;0,"Non",IF(COUNTIF(K151:N151,"Oui")=4,"Oui","Non mesuré")))</f>
        <v>Non mesuré</v>
      </c>
      <c r="P151" s="42"/>
      <c r="Q151" s="42"/>
    </row>
    <row r="152" customFormat="false" ht="27" hidden="false" customHeight="true" outlineLevel="0" collapsed="false">
      <c r="A152" s="42"/>
      <c r="B152" s="42"/>
      <c r="C152" s="42"/>
      <c r="D152" s="42"/>
      <c r="E152" s="42"/>
      <c r="F152" s="42"/>
      <c r="G152" s="42"/>
      <c r="H152" s="42"/>
      <c r="I152" s="42"/>
      <c r="J152" s="43" t="str">
        <f aca="false">IF(A152="","Non mesuré",IF(COUNT(B152:I152)&lt;&gt;8,"Non mesuré",IF(OR(MIN(B152:I152)&lt;0,MAX(B152:I152)&gt;3),"À corriger",SUM(B152:I152))))</f>
        <v>Non mesuré</v>
      </c>
      <c r="K152" s="42"/>
      <c r="L152" s="42"/>
      <c r="M152" s="42"/>
      <c r="N152" s="42"/>
      <c r="O152" s="43" t="str">
        <f aca="false">IF(A152="","Non mesuré",IF(COUNTIF(K152:N152,"Non")&gt;0,"Non",IF(COUNTIF(K152:N152,"Oui")=4,"Oui","Non mesuré")))</f>
        <v>Non mesuré</v>
      </c>
      <c r="P152" s="42"/>
      <c r="Q152" s="42"/>
    </row>
    <row r="153" customFormat="false" ht="27" hidden="false" customHeight="true" outlineLevel="0" collapsed="false">
      <c r="A153" s="42"/>
      <c r="B153" s="42"/>
      <c r="C153" s="42"/>
      <c r="D153" s="42"/>
      <c r="E153" s="42"/>
      <c r="F153" s="42"/>
      <c r="G153" s="42"/>
      <c r="H153" s="42"/>
      <c r="I153" s="42"/>
      <c r="J153" s="43" t="str">
        <f aca="false">IF(A153="","Non mesuré",IF(COUNT(B153:I153)&lt;&gt;8,"Non mesuré",IF(OR(MIN(B153:I153)&lt;0,MAX(B153:I153)&gt;3),"À corriger",SUM(B153:I153))))</f>
        <v>Non mesuré</v>
      </c>
      <c r="K153" s="42"/>
      <c r="L153" s="42"/>
      <c r="M153" s="42"/>
      <c r="N153" s="42"/>
      <c r="O153" s="43" t="str">
        <f aca="false">IF(A153="","Non mesuré",IF(COUNTIF(K153:N153,"Non")&gt;0,"Non",IF(COUNTIF(K153:N153,"Oui")=4,"Oui","Non mesuré")))</f>
        <v>Non mesuré</v>
      </c>
      <c r="P153" s="42"/>
      <c r="Q153" s="42"/>
    </row>
    <row r="154" customFormat="false" ht="27" hidden="false" customHeight="true" outlineLevel="0" collapsed="false">
      <c r="A154" s="42"/>
      <c r="B154" s="42"/>
      <c r="C154" s="42"/>
      <c r="D154" s="42"/>
      <c r="E154" s="42"/>
      <c r="F154" s="42"/>
      <c r="G154" s="42"/>
      <c r="H154" s="42"/>
      <c r="I154" s="42"/>
      <c r="J154" s="43" t="str">
        <f aca="false">IF(A154="","Non mesuré",IF(COUNT(B154:I154)&lt;&gt;8,"Non mesuré",IF(OR(MIN(B154:I154)&lt;0,MAX(B154:I154)&gt;3),"À corriger",SUM(B154:I154))))</f>
        <v>Non mesuré</v>
      </c>
      <c r="K154" s="42"/>
      <c r="L154" s="42"/>
      <c r="M154" s="42"/>
      <c r="N154" s="42"/>
      <c r="O154" s="43" t="str">
        <f aca="false">IF(A154="","Non mesuré",IF(COUNTIF(K154:N154,"Non")&gt;0,"Non",IF(COUNTIF(K154:N154,"Oui")=4,"Oui","Non mesuré")))</f>
        <v>Non mesuré</v>
      </c>
      <c r="P154" s="42"/>
      <c r="Q154" s="42"/>
    </row>
    <row r="155" customFormat="false" ht="27" hidden="false" customHeight="true" outlineLevel="0" collapsed="false">
      <c r="A155" s="42"/>
      <c r="B155" s="42"/>
      <c r="C155" s="42"/>
      <c r="D155" s="42"/>
      <c r="E155" s="42"/>
      <c r="F155" s="42"/>
      <c r="G155" s="42"/>
      <c r="H155" s="42"/>
      <c r="I155" s="42"/>
      <c r="J155" s="43" t="str">
        <f aca="false">IF(A155="","Non mesuré",IF(COUNT(B155:I155)&lt;&gt;8,"Non mesuré",IF(OR(MIN(B155:I155)&lt;0,MAX(B155:I155)&gt;3),"À corriger",SUM(B155:I155))))</f>
        <v>Non mesuré</v>
      </c>
      <c r="K155" s="42"/>
      <c r="L155" s="42"/>
      <c r="M155" s="42"/>
      <c r="N155" s="42"/>
      <c r="O155" s="43" t="str">
        <f aca="false">IF(A155="","Non mesuré",IF(COUNTIF(K155:N155,"Non")&gt;0,"Non",IF(COUNTIF(K155:N155,"Oui")=4,"Oui","Non mesuré")))</f>
        <v>Non mesuré</v>
      </c>
      <c r="P155" s="42"/>
      <c r="Q155" s="42"/>
    </row>
    <row r="156" customFormat="false" ht="27" hidden="false" customHeight="true" outlineLevel="0" collapsed="false">
      <c r="A156" s="42"/>
      <c r="B156" s="42"/>
      <c r="C156" s="42"/>
      <c r="D156" s="42"/>
      <c r="E156" s="42"/>
      <c r="F156" s="42"/>
      <c r="G156" s="42"/>
      <c r="H156" s="42"/>
      <c r="I156" s="42"/>
      <c r="J156" s="43" t="str">
        <f aca="false">IF(A156="","Non mesuré",IF(COUNT(B156:I156)&lt;&gt;8,"Non mesuré",IF(OR(MIN(B156:I156)&lt;0,MAX(B156:I156)&gt;3),"À corriger",SUM(B156:I156))))</f>
        <v>Non mesuré</v>
      </c>
      <c r="K156" s="42"/>
      <c r="L156" s="42"/>
      <c r="M156" s="42"/>
      <c r="N156" s="42"/>
      <c r="O156" s="43" t="str">
        <f aca="false">IF(A156="","Non mesuré",IF(COUNTIF(K156:N156,"Non")&gt;0,"Non",IF(COUNTIF(K156:N156,"Oui")=4,"Oui","Non mesuré")))</f>
        <v>Non mesuré</v>
      </c>
      <c r="P156" s="42"/>
      <c r="Q156" s="42"/>
    </row>
    <row r="157" customFormat="false" ht="27" hidden="false" customHeight="true" outlineLevel="0" collapsed="false">
      <c r="A157" s="42"/>
      <c r="B157" s="42"/>
      <c r="C157" s="42"/>
      <c r="D157" s="42"/>
      <c r="E157" s="42"/>
      <c r="F157" s="42"/>
      <c r="G157" s="42"/>
      <c r="H157" s="42"/>
      <c r="I157" s="42"/>
      <c r="J157" s="43" t="str">
        <f aca="false">IF(A157="","Non mesuré",IF(COUNT(B157:I157)&lt;&gt;8,"Non mesuré",IF(OR(MIN(B157:I157)&lt;0,MAX(B157:I157)&gt;3),"À corriger",SUM(B157:I157))))</f>
        <v>Non mesuré</v>
      </c>
      <c r="K157" s="42"/>
      <c r="L157" s="42"/>
      <c r="M157" s="42"/>
      <c r="N157" s="42"/>
      <c r="O157" s="43" t="str">
        <f aca="false">IF(A157="","Non mesuré",IF(COUNTIF(K157:N157,"Non")&gt;0,"Non",IF(COUNTIF(K157:N157,"Oui")=4,"Oui","Non mesuré")))</f>
        <v>Non mesuré</v>
      </c>
      <c r="P157" s="42"/>
      <c r="Q157" s="42"/>
    </row>
    <row r="158" customFormat="false" ht="27" hidden="false" customHeight="true" outlineLevel="0" collapsed="false">
      <c r="A158" s="42"/>
      <c r="B158" s="42"/>
      <c r="C158" s="42"/>
      <c r="D158" s="42"/>
      <c r="E158" s="42"/>
      <c r="F158" s="42"/>
      <c r="G158" s="42"/>
      <c r="H158" s="42"/>
      <c r="I158" s="42"/>
      <c r="J158" s="43" t="str">
        <f aca="false">IF(A158="","Non mesuré",IF(COUNT(B158:I158)&lt;&gt;8,"Non mesuré",IF(OR(MIN(B158:I158)&lt;0,MAX(B158:I158)&gt;3),"À corriger",SUM(B158:I158))))</f>
        <v>Non mesuré</v>
      </c>
      <c r="K158" s="42"/>
      <c r="L158" s="42"/>
      <c r="M158" s="42"/>
      <c r="N158" s="42"/>
      <c r="O158" s="43" t="str">
        <f aca="false">IF(A158="","Non mesuré",IF(COUNTIF(K158:N158,"Non")&gt;0,"Non",IF(COUNTIF(K158:N158,"Oui")=4,"Oui","Non mesuré")))</f>
        <v>Non mesuré</v>
      </c>
      <c r="P158" s="42"/>
      <c r="Q158" s="42"/>
    </row>
    <row r="159" customFormat="false" ht="27" hidden="false" customHeight="true" outlineLevel="0" collapsed="false">
      <c r="A159" s="42"/>
      <c r="B159" s="42"/>
      <c r="C159" s="42"/>
      <c r="D159" s="42"/>
      <c r="E159" s="42"/>
      <c r="F159" s="42"/>
      <c r="G159" s="42"/>
      <c r="H159" s="42"/>
      <c r="I159" s="42"/>
      <c r="J159" s="43" t="str">
        <f aca="false">IF(A159="","Non mesuré",IF(COUNT(B159:I159)&lt;&gt;8,"Non mesuré",IF(OR(MIN(B159:I159)&lt;0,MAX(B159:I159)&gt;3),"À corriger",SUM(B159:I159))))</f>
        <v>Non mesuré</v>
      </c>
      <c r="K159" s="42"/>
      <c r="L159" s="42"/>
      <c r="M159" s="42"/>
      <c r="N159" s="42"/>
      <c r="O159" s="43" t="str">
        <f aca="false">IF(A159="","Non mesuré",IF(COUNTIF(K159:N159,"Non")&gt;0,"Non",IF(COUNTIF(K159:N159,"Oui")=4,"Oui","Non mesuré")))</f>
        <v>Non mesuré</v>
      </c>
      <c r="P159" s="42"/>
      <c r="Q159" s="42"/>
    </row>
    <row r="160" customFormat="false" ht="27" hidden="false" customHeight="true" outlineLevel="0" collapsed="false">
      <c r="A160" s="42"/>
      <c r="B160" s="42"/>
      <c r="C160" s="42"/>
      <c r="D160" s="42"/>
      <c r="E160" s="42"/>
      <c r="F160" s="42"/>
      <c r="G160" s="42"/>
      <c r="H160" s="42"/>
      <c r="I160" s="42"/>
      <c r="J160" s="43" t="str">
        <f aca="false">IF(A160="","Non mesuré",IF(COUNT(B160:I160)&lt;&gt;8,"Non mesuré",IF(OR(MIN(B160:I160)&lt;0,MAX(B160:I160)&gt;3),"À corriger",SUM(B160:I160))))</f>
        <v>Non mesuré</v>
      </c>
      <c r="K160" s="42"/>
      <c r="L160" s="42"/>
      <c r="M160" s="42"/>
      <c r="N160" s="42"/>
      <c r="O160" s="43" t="str">
        <f aca="false">IF(A160="","Non mesuré",IF(COUNTIF(K160:N160,"Non")&gt;0,"Non",IF(COUNTIF(K160:N160,"Oui")=4,"Oui","Non mesuré")))</f>
        <v>Non mesuré</v>
      </c>
      <c r="P160" s="42"/>
      <c r="Q160" s="42"/>
    </row>
    <row r="161" customFormat="false" ht="27" hidden="false" customHeight="true" outlineLevel="0" collapsed="false">
      <c r="A161" s="42"/>
      <c r="B161" s="42"/>
      <c r="C161" s="42"/>
      <c r="D161" s="42"/>
      <c r="E161" s="42"/>
      <c r="F161" s="42"/>
      <c r="G161" s="42"/>
      <c r="H161" s="42"/>
      <c r="I161" s="42"/>
      <c r="J161" s="43" t="str">
        <f aca="false">IF(A161="","Non mesuré",IF(COUNT(B161:I161)&lt;&gt;8,"Non mesuré",IF(OR(MIN(B161:I161)&lt;0,MAX(B161:I161)&gt;3),"À corriger",SUM(B161:I161))))</f>
        <v>Non mesuré</v>
      </c>
      <c r="K161" s="42"/>
      <c r="L161" s="42"/>
      <c r="M161" s="42"/>
      <c r="N161" s="42"/>
      <c r="O161" s="43" t="str">
        <f aca="false">IF(A161="","Non mesuré",IF(COUNTIF(K161:N161,"Non")&gt;0,"Non",IF(COUNTIF(K161:N161,"Oui")=4,"Oui","Non mesuré")))</f>
        <v>Non mesuré</v>
      </c>
      <c r="P161" s="42"/>
      <c r="Q161" s="42"/>
    </row>
    <row r="162" customFormat="false" ht="27" hidden="false" customHeight="true" outlineLevel="0" collapsed="false">
      <c r="A162" s="42"/>
      <c r="B162" s="42"/>
      <c r="C162" s="42"/>
      <c r="D162" s="42"/>
      <c r="E162" s="42"/>
      <c r="F162" s="42"/>
      <c r="G162" s="42"/>
      <c r="H162" s="42"/>
      <c r="I162" s="42"/>
      <c r="J162" s="43" t="str">
        <f aca="false">IF(A162="","Non mesuré",IF(COUNT(B162:I162)&lt;&gt;8,"Non mesuré",IF(OR(MIN(B162:I162)&lt;0,MAX(B162:I162)&gt;3),"À corriger",SUM(B162:I162))))</f>
        <v>Non mesuré</v>
      </c>
      <c r="K162" s="42"/>
      <c r="L162" s="42"/>
      <c r="M162" s="42"/>
      <c r="N162" s="42"/>
      <c r="O162" s="43" t="str">
        <f aca="false">IF(A162="","Non mesuré",IF(COUNTIF(K162:N162,"Non")&gt;0,"Non",IF(COUNTIF(K162:N162,"Oui")=4,"Oui","Non mesuré")))</f>
        <v>Non mesuré</v>
      </c>
      <c r="P162" s="42"/>
      <c r="Q162" s="42"/>
    </row>
    <row r="163" customFormat="false" ht="27" hidden="false" customHeight="true" outlineLevel="0" collapsed="false">
      <c r="A163" s="42"/>
      <c r="B163" s="42"/>
      <c r="C163" s="42"/>
      <c r="D163" s="42"/>
      <c r="E163" s="42"/>
      <c r="F163" s="42"/>
      <c r="G163" s="42"/>
      <c r="H163" s="42"/>
      <c r="I163" s="42"/>
      <c r="J163" s="43" t="str">
        <f aca="false">IF(A163="","Non mesuré",IF(COUNT(B163:I163)&lt;&gt;8,"Non mesuré",IF(OR(MIN(B163:I163)&lt;0,MAX(B163:I163)&gt;3),"À corriger",SUM(B163:I163))))</f>
        <v>Non mesuré</v>
      </c>
      <c r="K163" s="42"/>
      <c r="L163" s="42"/>
      <c r="M163" s="42"/>
      <c r="N163" s="42"/>
      <c r="O163" s="43" t="str">
        <f aca="false">IF(A163="","Non mesuré",IF(COUNTIF(K163:N163,"Non")&gt;0,"Non",IF(COUNTIF(K163:N163,"Oui")=4,"Oui","Non mesuré")))</f>
        <v>Non mesuré</v>
      </c>
      <c r="P163" s="42"/>
      <c r="Q163" s="42"/>
    </row>
    <row r="164" customFormat="false" ht="27" hidden="false" customHeight="true" outlineLevel="0" collapsed="false">
      <c r="A164" s="42"/>
      <c r="B164" s="42"/>
      <c r="C164" s="42"/>
      <c r="D164" s="42"/>
      <c r="E164" s="42"/>
      <c r="F164" s="42"/>
      <c r="G164" s="42"/>
      <c r="H164" s="42"/>
      <c r="I164" s="42"/>
      <c r="J164" s="43" t="str">
        <f aca="false">IF(A164="","Non mesuré",IF(COUNT(B164:I164)&lt;&gt;8,"Non mesuré",IF(OR(MIN(B164:I164)&lt;0,MAX(B164:I164)&gt;3),"À corriger",SUM(B164:I164))))</f>
        <v>Non mesuré</v>
      </c>
      <c r="K164" s="42"/>
      <c r="L164" s="42"/>
      <c r="M164" s="42"/>
      <c r="N164" s="42"/>
      <c r="O164" s="43" t="str">
        <f aca="false">IF(A164="","Non mesuré",IF(COUNTIF(K164:N164,"Non")&gt;0,"Non",IF(COUNTIF(K164:N164,"Oui")=4,"Oui","Non mesuré")))</f>
        <v>Non mesuré</v>
      </c>
      <c r="P164" s="42"/>
      <c r="Q164" s="42"/>
    </row>
    <row r="165" customFormat="false" ht="27" hidden="false" customHeight="true" outlineLevel="0" collapsed="false">
      <c r="A165" s="42"/>
      <c r="B165" s="42"/>
      <c r="C165" s="42"/>
      <c r="D165" s="42"/>
      <c r="E165" s="42"/>
      <c r="F165" s="42"/>
      <c r="G165" s="42"/>
      <c r="H165" s="42"/>
      <c r="I165" s="42"/>
      <c r="J165" s="43" t="str">
        <f aca="false">IF(A165="","Non mesuré",IF(COUNT(B165:I165)&lt;&gt;8,"Non mesuré",IF(OR(MIN(B165:I165)&lt;0,MAX(B165:I165)&gt;3),"À corriger",SUM(B165:I165))))</f>
        <v>Non mesuré</v>
      </c>
      <c r="K165" s="42"/>
      <c r="L165" s="42"/>
      <c r="M165" s="42"/>
      <c r="N165" s="42"/>
      <c r="O165" s="43" t="str">
        <f aca="false">IF(A165="","Non mesuré",IF(COUNTIF(K165:N165,"Non")&gt;0,"Non",IF(COUNTIF(K165:N165,"Oui")=4,"Oui","Non mesuré")))</f>
        <v>Non mesuré</v>
      </c>
      <c r="P165" s="42"/>
      <c r="Q165" s="42"/>
    </row>
    <row r="166" customFormat="false" ht="27" hidden="false" customHeight="true" outlineLevel="0" collapsed="false">
      <c r="A166" s="42"/>
      <c r="B166" s="42"/>
      <c r="C166" s="42"/>
      <c r="D166" s="42"/>
      <c r="E166" s="42"/>
      <c r="F166" s="42"/>
      <c r="G166" s="42"/>
      <c r="H166" s="42"/>
      <c r="I166" s="42"/>
      <c r="J166" s="43" t="str">
        <f aca="false">IF(A166="","Non mesuré",IF(COUNT(B166:I166)&lt;&gt;8,"Non mesuré",IF(OR(MIN(B166:I166)&lt;0,MAX(B166:I166)&gt;3),"À corriger",SUM(B166:I166))))</f>
        <v>Non mesuré</v>
      </c>
      <c r="K166" s="42"/>
      <c r="L166" s="42"/>
      <c r="M166" s="42"/>
      <c r="N166" s="42"/>
      <c r="O166" s="43" t="str">
        <f aca="false">IF(A166="","Non mesuré",IF(COUNTIF(K166:N166,"Non")&gt;0,"Non",IF(COUNTIF(K166:N166,"Oui")=4,"Oui","Non mesuré")))</f>
        <v>Non mesuré</v>
      </c>
      <c r="P166" s="42"/>
      <c r="Q166" s="42"/>
    </row>
    <row r="167" customFormat="false" ht="27" hidden="false" customHeight="true" outlineLevel="0" collapsed="false">
      <c r="A167" s="42"/>
      <c r="B167" s="42"/>
      <c r="C167" s="42"/>
      <c r="D167" s="42"/>
      <c r="E167" s="42"/>
      <c r="F167" s="42"/>
      <c r="G167" s="42"/>
      <c r="H167" s="42"/>
      <c r="I167" s="42"/>
      <c r="J167" s="43" t="str">
        <f aca="false">IF(A167="","Non mesuré",IF(COUNT(B167:I167)&lt;&gt;8,"Non mesuré",IF(OR(MIN(B167:I167)&lt;0,MAX(B167:I167)&gt;3),"À corriger",SUM(B167:I167))))</f>
        <v>Non mesuré</v>
      </c>
      <c r="K167" s="42"/>
      <c r="L167" s="42"/>
      <c r="M167" s="42"/>
      <c r="N167" s="42"/>
      <c r="O167" s="43" t="str">
        <f aca="false">IF(A167="","Non mesuré",IF(COUNTIF(K167:N167,"Non")&gt;0,"Non",IF(COUNTIF(K167:N167,"Oui")=4,"Oui","Non mesuré")))</f>
        <v>Non mesuré</v>
      </c>
      <c r="P167" s="42"/>
      <c r="Q167" s="42"/>
    </row>
    <row r="168" customFormat="false" ht="27" hidden="false" customHeight="true" outlineLevel="0" collapsed="false">
      <c r="A168" s="42"/>
      <c r="B168" s="42"/>
      <c r="C168" s="42"/>
      <c r="D168" s="42"/>
      <c r="E168" s="42"/>
      <c r="F168" s="42"/>
      <c r="G168" s="42"/>
      <c r="H168" s="42"/>
      <c r="I168" s="42"/>
      <c r="J168" s="43" t="str">
        <f aca="false">IF(A168="","Non mesuré",IF(COUNT(B168:I168)&lt;&gt;8,"Non mesuré",IF(OR(MIN(B168:I168)&lt;0,MAX(B168:I168)&gt;3),"À corriger",SUM(B168:I168))))</f>
        <v>Non mesuré</v>
      </c>
      <c r="K168" s="42"/>
      <c r="L168" s="42"/>
      <c r="M168" s="42"/>
      <c r="N168" s="42"/>
      <c r="O168" s="43" t="str">
        <f aca="false">IF(A168="","Non mesuré",IF(COUNTIF(K168:N168,"Non")&gt;0,"Non",IF(COUNTIF(K168:N168,"Oui")=4,"Oui","Non mesuré")))</f>
        <v>Non mesuré</v>
      </c>
      <c r="P168" s="42"/>
      <c r="Q168" s="42"/>
    </row>
    <row r="169" customFormat="false" ht="27" hidden="false" customHeight="true" outlineLevel="0" collapsed="false">
      <c r="A169" s="42"/>
      <c r="B169" s="42"/>
      <c r="C169" s="42"/>
      <c r="D169" s="42"/>
      <c r="E169" s="42"/>
      <c r="F169" s="42"/>
      <c r="G169" s="42"/>
      <c r="H169" s="42"/>
      <c r="I169" s="42"/>
      <c r="J169" s="43" t="str">
        <f aca="false">IF(A169="","Non mesuré",IF(COUNT(B169:I169)&lt;&gt;8,"Non mesuré",IF(OR(MIN(B169:I169)&lt;0,MAX(B169:I169)&gt;3),"À corriger",SUM(B169:I169))))</f>
        <v>Non mesuré</v>
      </c>
      <c r="K169" s="42"/>
      <c r="L169" s="42"/>
      <c r="M169" s="42"/>
      <c r="N169" s="42"/>
      <c r="O169" s="43" t="str">
        <f aca="false">IF(A169="","Non mesuré",IF(COUNTIF(K169:N169,"Non")&gt;0,"Non",IF(COUNTIF(K169:N169,"Oui")=4,"Oui","Non mesuré")))</f>
        <v>Non mesuré</v>
      </c>
      <c r="P169" s="42"/>
      <c r="Q169" s="42"/>
    </row>
    <row r="170" customFormat="false" ht="27" hidden="false" customHeight="true" outlineLevel="0" collapsed="false">
      <c r="A170" s="42"/>
      <c r="B170" s="42"/>
      <c r="C170" s="42"/>
      <c r="D170" s="42"/>
      <c r="E170" s="42"/>
      <c r="F170" s="42"/>
      <c r="G170" s="42"/>
      <c r="H170" s="42"/>
      <c r="I170" s="42"/>
      <c r="J170" s="43" t="str">
        <f aca="false">IF(A170="","Non mesuré",IF(COUNT(B170:I170)&lt;&gt;8,"Non mesuré",IF(OR(MIN(B170:I170)&lt;0,MAX(B170:I170)&gt;3),"À corriger",SUM(B170:I170))))</f>
        <v>Non mesuré</v>
      </c>
      <c r="K170" s="42"/>
      <c r="L170" s="42"/>
      <c r="M170" s="42"/>
      <c r="N170" s="42"/>
      <c r="O170" s="43" t="str">
        <f aca="false">IF(A170="","Non mesuré",IF(COUNTIF(K170:N170,"Non")&gt;0,"Non",IF(COUNTIF(K170:N170,"Oui")=4,"Oui","Non mesuré")))</f>
        <v>Non mesuré</v>
      </c>
      <c r="P170" s="42"/>
      <c r="Q170" s="42"/>
    </row>
    <row r="171" customFormat="false" ht="27" hidden="false" customHeight="true" outlineLevel="0" collapsed="false">
      <c r="A171" s="42"/>
      <c r="B171" s="42"/>
      <c r="C171" s="42"/>
      <c r="D171" s="42"/>
      <c r="E171" s="42"/>
      <c r="F171" s="42"/>
      <c r="G171" s="42"/>
      <c r="H171" s="42"/>
      <c r="I171" s="42"/>
      <c r="J171" s="43" t="str">
        <f aca="false">IF(A171="","Non mesuré",IF(COUNT(B171:I171)&lt;&gt;8,"Non mesuré",IF(OR(MIN(B171:I171)&lt;0,MAX(B171:I171)&gt;3),"À corriger",SUM(B171:I171))))</f>
        <v>Non mesuré</v>
      </c>
      <c r="K171" s="42"/>
      <c r="L171" s="42"/>
      <c r="M171" s="42"/>
      <c r="N171" s="42"/>
      <c r="O171" s="43" t="str">
        <f aca="false">IF(A171="","Non mesuré",IF(COUNTIF(K171:N171,"Non")&gt;0,"Non",IF(COUNTIF(K171:N171,"Oui")=4,"Oui","Non mesuré")))</f>
        <v>Non mesuré</v>
      </c>
      <c r="P171" s="42"/>
      <c r="Q171" s="42"/>
    </row>
    <row r="172" customFormat="false" ht="27" hidden="false" customHeight="true" outlineLevel="0" collapsed="false">
      <c r="A172" s="42"/>
      <c r="B172" s="42"/>
      <c r="C172" s="42"/>
      <c r="D172" s="42"/>
      <c r="E172" s="42"/>
      <c r="F172" s="42"/>
      <c r="G172" s="42"/>
      <c r="H172" s="42"/>
      <c r="I172" s="42"/>
      <c r="J172" s="43" t="str">
        <f aca="false">IF(A172="","Non mesuré",IF(COUNT(B172:I172)&lt;&gt;8,"Non mesuré",IF(OR(MIN(B172:I172)&lt;0,MAX(B172:I172)&gt;3),"À corriger",SUM(B172:I172))))</f>
        <v>Non mesuré</v>
      </c>
      <c r="K172" s="42"/>
      <c r="L172" s="42"/>
      <c r="M172" s="42"/>
      <c r="N172" s="42"/>
      <c r="O172" s="43" t="str">
        <f aca="false">IF(A172="","Non mesuré",IF(COUNTIF(K172:N172,"Non")&gt;0,"Non",IF(COUNTIF(K172:N172,"Oui")=4,"Oui","Non mesuré")))</f>
        <v>Non mesuré</v>
      </c>
      <c r="P172" s="42"/>
      <c r="Q172" s="42"/>
    </row>
    <row r="173" customFormat="false" ht="27" hidden="false" customHeight="true" outlineLevel="0" collapsed="false">
      <c r="A173" s="42"/>
      <c r="B173" s="42"/>
      <c r="C173" s="42"/>
      <c r="D173" s="42"/>
      <c r="E173" s="42"/>
      <c r="F173" s="42"/>
      <c r="G173" s="42"/>
      <c r="H173" s="42"/>
      <c r="I173" s="42"/>
      <c r="J173" s="43" t="str">
        <f aca="false">IF(A173="","Non mesuré",IF(COUNT(B173:I173)&lt;&gt;8,"Non mesuré",IF(OR(MIN(B173:I173)&lt;0,MAX(B173:I173)&gt;3),"À corriger",SUM(B173:I173))))</f>
        <v>Non mesuré</v>
      </c>
      <c r="K173" s="42"/>
      <c r="L173" s="42"/>
      <c r="M173" s="42"/>
      <c r="N173" s="42"/>
      <c r="O173" s="43" t="str">
        <f aca="false">IF(A173="","Non mesuré",IF(COUNTIF(K173:N173,"Non")&gt;0,"Non",IF(COUNTIF(K173:N173,"Oui")=4,"Oui","Non mesuré")))</f>
        <v>Non mesuré</v>
      </c>
      <c r="P173" s="42"/>
      <c r="Q173" s="42"/>
    </row>
    <row r="174" customFormat="false" ht="27" hidden="false" customHeight="true" outlineLevel="0" collapsed="false">
      <c r="A174" s="42"/>
      <c r="B174" s="42"/>
      <c r="C174" s="42"/>
      <c r="D174" s="42"/>
      <c r="E174" s="42"/>
      <c r="F174" s="42"/>
      <c r="G174" s="42"/>
      <c r="H174" s="42"/>
      <c r="I174" s="42"/>
      <c r="J174" s="43" t="str">
        <f aca="false">IF(A174="","Non mesuré",IF(COUNT(B174:I174)&lt;&gt;8,"Non mesuré",IF(OR(MIN(B174:I174)&lt;0,MAX(B174:I174)&gt;3),"À corriger",SUM(B174:I174))))</f>
        <v>Non mesuré</v>
      </c>
      <c r="K174" s="42"/>
      <c r="L174" s="42"/>
      <c r="M174" s="42"/>
      <c r="N174" s="42"/>
      <c r="O174" s="43" t="str">
        <f aca="false">IF(A174="","Non mesuré",IF(COUNTIF(K174:N174,"Non")&gt;0,"Non",IF(COUNTIF(K174:N174,"Oui")=4,"Oui","Non mesuré")))</f>
        <v>Non mesuré</v>
      </c>
      <c r="P174" s="42"/>
      <c r="Q174" s="42"/>
    </row>
    <row r="175" customFormat="false" ht="27" hidden="false" customHeight="true" outlineLevel="0" collapsed="false">
      <c r="A175" s="42"/>
      <c r="B175" s="42"/>
      <c r="C175" s="42"/>
      <c r="D175" s="42"/>
      <c r="E175" s="42"/>
      <c r="F175" s="42"/>
      <c r="G175" s="42"/>
      <c r="H175" s="42"/>
      <c r="I175" s="42"/>
      <c r="J175" s="43" t="str">
        <f aca="false">IF(A175="","Non mesuré",IF(COUNT(B175:I175)&lt;&gt;8,"Non mesuré",IF(OR(MIN(B175:I175)&lt;0,MAX(B175:I175)&gt;3),"À corriger",SUM(B175:I175))))</f>
        <v>Non mesuré</v>
      </c>
      <c r="K175" s="42"/>
      <c r="L175" s="42"/>
      <c r="M175" s="42"/>
      <c r="N175" s="42"/>
      <c r="O175" s="43" t="str">
        <f aca="false">IF(A175="","Non mesuré",IF(COUNTIF(K175:N175,"Non")&gt;0,"Non",IF(COUNTIF(K175:N175,"Oui")=4,"Oui","Non mesuré")))</f>
        <v>Non mesuré</v>
      </c>
      <c r="P175" s="42"/>
      <c r="Q175" s="42"/>
    </row>
    <row r="176" customFormat="false" ht="27" hidden="false" customHeight="true" outlineLevel="0" collapsed="false">
      <c r="A176" s="42"/>
      <c r="B176" s="42"/>
      <c r="C176" s="42"/>
      <c r="D176" s="42"/>
      <c r="E176" s="42"/>
      <c r="F176" s="42"/>
      <c r="G176" s="42"/>
      <c r="H176" s="42"/>
      <c r="I176" s="42"/>
      <c r="J176" s="43" t="str">
        <f aca="false">IF(A176="","Non mesuré",IF(COUNT(B176:I176)&lt;&gt;8,"Non mesuré",IF(OR(MIN(B176:I176)&lt;0,MAX(B176:I176)&gt;3),"À corriger",SUM(B176:I176))))</f>
        <v>Non mesuré</v>
      </c>
      <c r="K176" s="42"/>
      <c r="L176" s="42"/>
      <c r="M176" s="42"/>
      <c r="N176" s="42"/>
      <c r="O176" s="43" t="str">
        <f aca="false">IF(A176="","Non mesuré",IF(COUNTIF(K176:N176,"Non")&gt;0,"Non",IF(COUNTIF(K176:N176,"Oui")=4,"Oui","Non mesuré")))</f>
        <v>Non mesuré</v>
      </c>
      <c r="P176" s="42"/>
      <c r="Q176" s="42"/>
    </row>
    <row r="177" customFormat="false" ht="27" hidden="false" customHeight="true" outlineLevel="0" collapsed="false">
      <c r="A177" s="42"/>
      <c r="B177" s="42"/>
      <c r="C177" s="42"/>
      <c r="D177" s="42"/>
      <c r="E177" s="42"/>
      <c r="F177" s="42"/>
      <c r="G177" s="42"/>
      <c r="H177" s="42"/>
      <c r="I177" s="42"/>
      <c r="J177" s="43" t="str">
        <f aca="false">IF(A177="","Non mesuré",IF(COUNT(B177:I177)&lt;&gt;8,"Non mesuré",IF(OR(MIN(B177:I177)&lt;0,MAX(B177:I177)&gt;3),"À corriger",SUM(B177:I177))))</f>
        <v>Non mesuré</v>
      </c>
      <c r="K177" s="42"/>
      <c r="L177" s="42"/>
      <c r="M177" s="42"/>
      <c r="N177" s="42"/>
      <c r="O177" s="43" t="str">
        <f aca="false">IF(A177="","Non mesuré",IF(COUNTIF(K177:N177,"Non")&gt;0,"Non",IF(COUNTIF(K177:N177,"Oui")=4,"Oui","Non mesuré")))</f>
        <v>Non mesuré</v>
      </c>
      <c r="P177" s="42"/>
      <c r="Q177" s="42"/>
    </row>
    <row r="178" customFormat="false" ht="27" hidden="false" customHeight="true" outlineLevel="0" collapsed="false">
      <c r="A178" s="42"/>
      <c r="B178" s="42"/>
      <c r="C178" s="42"/>
      <c r="D178" s="42"/>
      <c r="E178" s="42"/>
      <c r="F178" s="42"/>
      <c r="G178" s="42"/>
      <c r="H178" s="42"/>
      <c r="I178" s="42"/>
      <c r="J178" s="43" t="str">
        <f aca="false">IF(A178="","Non mesuré",IF(COUNT(B178:I178)&lt;&gt;8,"Non mesuré",IF(OR(MIN(B178:I178)&lt;0,MAX(B178:I178)&gt;3),"À corriger",SUM(B178:I178))))</f>
        <v>Non mesuré</v>
      </c>
      <c r="K178" s="42"/>
      <c r="L178" s="42"/>
      <c r="M178" s="42"/>
      <c r="N178" s="42"/>
      <c r="O178" s="43" t="str">
        <f aca="false">IF(A178="","Non mesuré",IF(COUNTIF(K178:N178,"Non")&gt;0,"Non",IF(COUNTIF(K178:N178,"Oui")=4,"Oui","Non mesuré")))</f>
        <v>Non mesuré</v>
      </c>
      <c r="P178" s="42"/>
      <c r="Q178" s="42"/>
    </row>
    <row r="179" customFormat="false" ht="27" hidden="false" customHeight="true" outlineLevel="0" collapsed="false">
      <c r="A179" s="42"/>
      <c r="B179" s="42"/>
      <c r="C179" s="42"/>
      <c r="D179" s="42"/>
      <c r="E179" s="42"/>
      <c r="F179" s="42"/>
      <c r="G179" s="42"/>
      <c r="H179" s="42"/>
      <c r="I179" s="42"/>
      <c r="J179" s="43" t="str">
        <f aca="false">IF(A179="","Non mesuré",IF(COUNT(B179:I179)&lt;&gt;8,"Non mesuré",IF(OR(MIN(B179:I179)&lt;0,MAX(B179:I179)&gt;3),"À corriger",SUM(B179:I179))))</f>
        <v>Non mesuré</v>
      </c>
      <c r="K179" s="42"/>
      <c r="L179" s="42"/>
      <c r="M179" s="42"/>
      <c r="N179" s="42"/>
      <c r="O179" s="43" t="str">
        <f aca="false">IF(A179="","Non mesuré",IF(COUNTIF(K179:N179,"Non")&gt;0,"Non",IF(COUNTIF(K179:N179,"Oui")=4,"Oui","Non mesuré")))</f>
        <v>Non mesuré</v>
      </c>
      <c r="P179" s="42"/>
      <c r="Q179" s="42"/>
    </row>
    <row r="180" customFormat="false" ht="27" hidden="false" customHeight="true" outlineLevel="0" collapsed="false">
      <c r="A180" s="42"/>
      <c r="B180" s="42"/>
      <c r="C180" s="42"/>
      <c r="D180" s="42"/>
      <c r="E180" s="42"/>
      <c r="F180" s="42"/>
      <c r="G180" s="42"/>
      <c r="H180" s="42"/>
      <c r="I180" s="42"/>
      <c r="J180" s="43" t="str">
        <f aca="false">IF(A180="","Non mesuré",IF(COUNT(B180:I180)&lt;&gt;8,"Non mesuré",IF(OR(MIN(B180:I180)&lt;0,MAX(B180:I180)&gt;3),"À corriger",SUM(B180:I180))))</f>
        <v>Non mesuré</v>
      </c>
      <c r="K180" s="42"/>
      <c r="L180" s="42"/>
      <c r="M180" s="42"/>
      <c r="N180" s="42"/>
      <c r="O180" s="43" t="str">
        <f aca="false">IF(A180="","Non mesuré",IF(COUNTIF(K180:N180,"Non")&gt;0,"Non",IF(COUNTIF(K180:N180,"Oui")=4,"Oui","Non mesuré")))</f>
        <v>Non mesuré</v>
      </c>
      <c r="P180" s="42"/>
      <c r="Q180" s="42"/>
    </row>
    <row r="181" customFormat="false" ht="27" hidden="false" customHeight="true" outlineLevel="0" collapsed="false">
      <c r="A181" s="42"/>
      <c r="B181" s="42"/>
      <c r="C181" s="42"/>
      <c r="D181" s="42"/>
      <c r="E181" s="42"/>
      <c r="F181" s="42"/>
      <c r="G181" s="42"/>
      <c r="H181" s="42"/>
      <c r="I181" s="42"/>
      <c r="J181" s="43" t="str">
        <f aca="false">IF(A181="","Non mesuré",IF(COUNT(B181:I181)&lt;&gt;8,"Non mesuré",IF(OR(MIN(B181:I181)&lt;0,MAX(B181:I181)&gt;3),"À corriger",SUM(B181:I181))))</f>
        <v>Non mesuré</v>
      </c>
      <c r="K181" s="42"/>
      <c r="L181" s="42"/>
      <c r="M181" s="42"/>
      <c r="N181" s="42"/>
      <c r="O181" s="43" t="str">
        <f aca="false">IF(A181="","Non mesuré",IF(COUNTIF(K181:N181,"Non")&gt;0,"Non",IF(COUNTIF(K181:N181,"Oui")=4,"Oui","Non mesuré")))</f>
        <v>Non mesuré</v>
      </c>
      <c r="P181" s="42"/>
      <c r="Q181" s="42"/>
    </row>
    <row r="182" customFormat="false" ht="27" hidden="false" customHeight="true" outlineLevel="0" collapsed="false">
      <c r="A182" s="42"/>
      <c r="B182" s="42"/>
      <c r="C182" s="42"/>
      <c r="D182" s="42"/>
      <c r="E182" s="42"/>
      <c r="F182" s="42"/>
      <c r="G182" s="42"/>
      <c r="H182" s="42"/>
      <c r="I182" s="42"/>
      <c r="J182" s="43" t="str">
        <f aca="false">IF(A182="","Non mesuré",IF(COUNT(B182:I182)&lt;&gt;8,"Non mesuré",IF(OR(MIN(B182:I182)&lt;0,MAX(B182:I182)&gt;3),"À corriger",SUM(B182:I182))))</f>
        <v>Non mesuré</v>
      </c>
      <c r="K182" s="42"/>
      <c r="L182" s="42"/>
      <c r="M182" s="42"/>
      <c r="N182" s="42"/>
      <c r="O182" s="43" t="str">
        <f aca="false">IF(A182="","Non mesuré",IF(COUNTIF(K182:N182,"Non")&gt;0,"Non",IF(COUNTIF(K182:N182,"Oui")=4,"Oui","Non mesuré")))</f>
        <v>Non mesuré</v>
      </c>
      <c r="P182" s="42"/>
      <c r="Q182" s="42"/>
    </row>
    <row r="183" customFormat="false" ht="27" hidden="false" customHeight="true" outlineLevel="0" collapsed="false">
      <c r="A183" s="42"/>
      <c r="B183" s="42"/>
      <c r="C183" s="42"/>
      <c r="D183" s="42"/>
      <c r="E183" s="42"/>
      <c r="F183" s="42"/>
      <c r="G183" s="42"/>
      <c r="H183" s="42"/>
      <c r="I183" s="42"/>
      <c r="J183" s="43" t="str">
        <f aca="false">IF(A183="","Non mesuré",IF(COUNT(B183:I183)&lt;&gt;8,"Non mesuré",IF(OR(MIN(B183:I183)&lt;0,MAX(B183:I183)&gt;3),"À corriger",SUM(B183:I183))))</f>
        <v>Non mesuré</v>
      </c>
      <c r="K183" s="42"/>
      <c r="L183" s="42"/>
      <c r="M183" s="42"/>
      <c r="N183" s="42"/>
      <c r="O183" s="43" t="str">
        <f aca="false">IF(A183="","Non mesuré",IF(COUNTIF(K183:N183,"Non")&gt;0,"Non",IF(COUNTIF(K183:N183,"Oui")=4,"Oui","Non mesuré")))</f>
        <v>Non mesuré</v>
      </c>
      <c r="P183" s="42"/>
      <c r="Q183" s="42"/>
    </row>
    <row r="184" customFormat="false" ht="27" hidden="false" customHeight="true" outlineLevel="0" collapsed="false">
      <c r="A184" s="42"/>
      <c r="B184" s="42"/>
      <c r="C184" s="42"/>
      <c r="D184" s="42"/>
      <c r="E184" s="42"/>
      <c r="F184" s="42"/>
      <c r="G184" s="42"/>
      <c r="H184" s="42"/>
      <c r="I184" s="42"/>
      <c r="J184" s="43" t="str">
        <f aca="false">IF(A184="","Non mesuré",IF(COUNT(B184:I184)&lt;&gt;8,"Non mesuré",IF(OR(MIN(B184:I184)&lt;0,MAX(B184:I184)&gt;3),"À corriger",SUM(B184:I184))))</f>
        <v>Non mesuré</v>
      </c>
      <c r="K184" s="42"/>
      <c r="L184" s="42"/>
      <c r="M184" s="42"/>
      <c r="N184" s="42"/>
      <c r="O184" s="43" t="str">
        <f aca="false">IF(A184="","Non mesuré",IF(COUNTIF(K184:N184,"Non")&gt;0,"Non",IF(COUNTIF(K184:N184,"Oui")=4,"Oui","Non mesuré")))</f>
        <v>Non mesuré</v>
      </c>
      <c r="P184" s="42"/>
      <c r="Q184" s="42"/>
    </row>
    <row r="185" customFormat="false" ht="27" hidden="false" customHeight="true" outlineLevel="0" collapsed="false">
      <c r="A185" s="42"/>
      <c r="B185" s="42"/>
      <c r="C185" s="42"/>
      <c r="D185" s="42"/>
      <c r="E185" s="42"/>
      <c r="F185" s="42"/>
      <c r="G185" s="42"/>
      <c r="H185" s="42"/>
      <c r="I185" s="42"/>
      <c r="J185" s="43" t="str">
        <f aca="false">IF(A185="","Non mesuré",IF(COUNT(B185:I185)&lt;&gt;8,"Non mesuré",IF(OR(MIN(B185:I185)&lt;0,MAX(B185:I185)&gt;3),"À corriger",SUM(B185:I185))))</f>
        <v>Non mesuré</v>
      </c>
      <c r="K185" s="42"/>
      <c r="L185" s="42"/>
      <c r="M185" s="42"/>
      <c r="N185" s="42"/>
      <c r="O185" s="43" t="str">
        <f aca="false">IF(A185="","Non mesuré",IF(COUNTIF(K185:N185,"Non")&gt;0,"Non",IF(COUNTIF(K185:N185,"Oui")=4,"Oui","Non mesuré")))</f>
        <v>Non mesuré</v>
      </c>
      <c r="P185" s="42"/>
      <c r="Q185" s="42"/>
    </row>
    <row r="186" customFormat="false" ht="27" hidden="false" customHeight="true" outlineLevel="0" collapsed="false">
      <c r="A186" s="42"/>
      <c r="B186" s="42"/>
      <c r="C186" s="42"/>
      <c r="D186" s="42"/>
      <c r="E186" s="42"/>
      <c r="F186" s="42"/>
      <c r="G186" s="42"/>
      <c r="H186" s="42"/>
      <c r="I186" s="42"/>
      <c r="J186" s="43" t="str">
        <f aca="false">IF(A186="","Non mesuré",IF(COUNT(B186:I186)&lt;&gt;8,"Non mesuré",IF(OR(MIN(B186:I186)&lt;0,MAX(B186:I186)&gt;3),"À corriger",SUM(B186:I186))))</f>
        <v>Non mesuré</v>
      </c>
      <c r="K186" s="42"/>
      <c r="L186" s="42"/>
      <c r="M186" s="42"/>
      <c r="N186" s="42"/>
      <c r="O186" s="43" t="str">
        <f aca="false">IF(A186="","Non mesuré",IF(COUNTIF(K186:N186,"Non")&gt;0,"Non",IF(COUNTIF(K186:N186,"Oui")=4,"Oui","Non mesuré")))</f>
        <v>Non mesuré</v>
      </c>
      <c r="P186" s="42"/>
      <c r="Q186" s="42"/>
    </row>
    <row r="187" customFormat="false" ht="27" hidden="false" customHeight="true" outlineLevel="0" collapsed="false">
      <c r="A187" s="42"/>
      <c r="B187" s="42"/>
      <c r="C187" s="42"/>
      <c r="D187" s="42"/>
      <c r="E187" s="42"/>
      <c r="F187" s="42"/>
      <c r="G187" s="42"/>
      <c r="H187" s="42"/>
      <c r="I187" s="42"/>
      <c r="J187" s="43" t="str">
        <f aca="false">IF(A187="","Non mesuré",IF(COUNT(B187:I187)&lt;&gt;8,"Non mesuré",IF(OR(MIN(B187:I187)&lt;0,MAX(B187:I187)&gt;3),"À corriger",SUM(B187:I187))))</f>
        <v>Non mesuré</v>
      </c>
      <c r="K187" s="42"/>
      <c r="L187" s="42"/>
      <c r="M187" s="42"/>
      <c r="N187" s="42"/>
      <c r="O187" s="43" t="str">
        <f aca="false">IF(A187="","Non mesuré",IF(COUNTIF(K187:N187,"Non")&gt;0,"Non",IF(COUNTIF(K187:N187,"Oui")=4,"Oui","Non mesuré")))</f>
        <v>Non mesuré</v>
      </c>
      <c r="P187" s="42"/>
      <c r="Q187" s="42"/>
    </row>
    <row r="188" customFormat="false" ht="27" hidden="false" customHeight="true" outlineLevel="0" collapsed="false">
      <c r="A188" s="42"/>
      <c r="B188" s="42"/>
      <c r="C188" s="42"/>
      <c r="D188" s="42"/>
      <c r="E188" s="42"/>
      <c r="F188" s="42"/>
      <c r="G188" s="42"/>
      <c r="H188" s="42"/>
      <c r="I188" s="42"/>
      <c r="J188" s="43" t="str">
        <f aca="false">IF(A188="","Non mesuré",IF(COUNT(B188:I188)&lt;&gt;8,"Non mesuré",IF(OR(MIN(B188:I188)&lt;0,MAX(B188:I188)&gt;3),"À corriger",SUM(B188:I188))))</f>
        <v>Non mesuré</v>
      </c>
      <c r="K188" s="42"/>
      <c r="L188" s="42"/>
      <c r="M188" s="42"/>
      <c r="N188" s="42"/>
      <c r="O188" s="43" t="str">
        <f aca="false">IF(A188="","Non mesuré",IF(COUNTIF(K188:N188,"Non")&gt;0,"Non",IF(COUNTIF(K188:N188,"Oui")=4,"Oui","Non mesuré")))</f>
        <v>Non mesuré</v>
      </c>
      <c r="P188" s="42"/>
      <c r="Q188" s="42"/>
    </row>
    <row r="189" customFormat="false" ht="27" hidden="false" customHeight="true" outlineLevel="0" collapsed="false">
      <c r="A189" s="42"/>
      <c r="B189" s="42"/>
      <c r="C189" s="42"/>
      <c r="D189" s="42"/>
      <c r="E189" s="42"/>
      <c r="F189" s="42"/>
      <c r="G189" s="42"/>
      <c r="H189" s="42"/>
      <c r="I189" s="42"/>
      <c r="J189" s="43" t="str">
        <f aca="false">IF(A189="","Non mesuré",IF(COUNT(B189:I189)&lt;&gt;8,"Non mesuré",IF(OR(MIN(B189:I189)&lt;0,MAX(B189:I189)&gt;3),"À corriger",SUM(B189:I189))))</f>
        <v>Non mesuré</v>
      </c>
      <c r="K189" s="42"/>
      <c r="L189" s="42"/>
      <c r="M189" s="42"/>
      <c r="N189" s="42"/>
      <c r="O189" s="43" t="str">
        <f aca="false">IF(A189="","Non mesuré",IF(COUNTIF(K189:N189,"Non")&gt;0,"Non",IF(COUNTIF(K189:N189,"Oui")=4,"Oui","Non mesuré")))</f>
        <v>Non mesuré</v>
      </c>
      <c r="P189" s="42"/>
      <c r="Q189" s="42"/>
    </row>
    <row r="190" customFormat="false" ht="27" hidden="false" customHeight="true" outlineLevel="0" collapsed="false">
      <c r="A190" s="42"/>
      <c r="B190" s="42"/>
      <c r="C190" s="42"/>
      <c r="D190" s="42"/>
      <c r="E190" s="42"/>
      <c r="F190" s="42"/>
      <c r="G190" s="42"/>
      <c r="H190" s="42"/>
      <c r="I190" s="42"/>
      <c r="J190" s="43" t="str">
        <f aca="false">IF(A190="","Non mesuré",IF(COUNT(B190:I190)&lt;&gt;8,"Non mesuré",IF(OR(MIN(B190:I190)&lt;0,MAX(B190:I190)&gt;3),"À corriger",SUM(B190:I190))))</f>
        <v>Non mesuré</v>
      </c>
      <c r="K190" s="42"/>
      <c r="L190" s="42"/>
      <c r="M190" s="42"/>
      <c r="N190" s="42"/>
      <c r="O190" s="43" t="str">
        <f aca="false">IF(A190="","Non mesuré",IF(COUNTIF(K190:N190,"Non")&gt;0,"Non",IF(COUNTIF(K190:N190,"Oui")=4,"Oui","Non mesuré")))</f>
        <v>Non mesuré</v>
      </c>
      <c r="P190" s="42"/>
      <c r="Q190" s="42"/>
    </row>
    <row r="191" customFormat="false" ht="27" hidden="false" customHeight="true" outlineLevel="0" collapsed="false">
      <c r="A191" s="42"/>
      <c r="B191" s="42"/>
      <c r="C191" s="42"/>
      <c r="D191" s="42"/>
      <c r="E191" s="42"/>
      <c r="F191" s="42"/>
      <c r="G191" s="42"/>
      <c r="H191" s="42"/>
      <c r="I191" s="42"/>
      <c r="J191" s="43" t="str">
        <f aca="false">IF(A191="","Non mesuré",IF(COUNT(B191:I191)&lt;&gt;8,"Non mesuré",IF(OR(MIN(B191:I191)&lt;0,MAX(B191:I191)&gt;3),"À corriger",SUM(B191:I191))))</f>
        <v>Non mesuré</v>
      </c>
      <c r="K191" s="42"/>
      <c r="L191" s="42"/>
      <c r="M191" s="42"/>
      <c r="N191" s="42"/>
      <c r="O191" s="43" t="str">
        <f aca="false">IF(A191="","Non mesuré",IF(COUNTIF(K191:N191,"Non")&gt;0,"Non",IF(COUNTIF(K191:N191,"Oui")=4,"Oui","Non mesuré")))</f>
        <v>Non mesuré</v>
      </c>
      <c r="P191" s="42"/>
      <c r="Q191" s="42"/>
    </row>
    <row r="192" customFormat="false" ht="27" hidden="false" customHeight="true" outlineLevel="0" collapsed="false">
      <c r="A192" s="42"/>
      <c r="B192" s="42"/>
      <c r="C192" s="42"/>
      <c r="D192" s="42"/>
      <c r="E192" s="42"/>
      <c r="F192" s="42"/>
      <c r="G192" s="42"/>
      <c r="H192" s="42"/>
      <c r="I192" s="42"/>
      <c r="J192" s="43" t="str">
        <f aca="false">IF(A192="","Non mesuré",IF(COUNT(B192:I192)&lt;&gt;8,"Non mesuré",IF(OR(MIN(B192:I192)&lt;0,MAX(B192:I192)&gt;3),"À corriger",SUM(B192:I192))))</f>
        <v>Non mesuré</v>
      </c>
      <c r="K192" s="42"/>
      <c r="L192" s="42"/>
      <c r="M192" s="42"/>
      <c r="N192" s="42"/>
      <c r="O192" s="43" t="str">
        <f aca="false">IF(A192="","Non mesuré",IF(COUNTIF(K192:N192,"Non")&gt;0,"Non",IF(COUNTIF(K192:N192,"Oui")=4,"Oui","Non mesuré")))</f>
        <v>Non mesuré</v>
      </c>
      <c r="P192" s="42"/>
      <c r="Q192" s="42"/>
    </row>
    <row r="193" customFormat="false" ht="27" hidden="false" customHeight="true" outlineLevel="0" collapsed="false">
      <c r="A193" s="42"/>
      <c r="B193" s="42"/>
      <c r="C193" s="42"/>
      <c r="D193" s="42"/>
      <c r="E193" s="42"/>
      <c r="F193" s="42"/>
      <c r="G193" s="42"/>
      <c r="H193" s="42"/>
      <c r="I193" s="42"/>
      <c r="J193" s="43" t="str">
        <f aca="false">IF(A193="","Non mesuré",IF(COUNT(B193:I193)&lt;&gt;8,"Non mesuré",IF(OR(MIN(B193:I193)&lt;0,MAX(B193:I193)&gt;3),"À corriger",SUM(B193:I193))))</f>
        <v>Non mesuré</v>
      </c>
      <c r="K193" s="42"/>
      <c r="L193" s="42"/>
      <c r="M193" s="42"/>
      <c r="N193" s="42"/>
      <c r="O193" s="43" t="str">
        <f aca="false">IF(A193="","Non mesuré",IF(COUNTIF(K193:N193,"Non")&gt;0,"Non",IF(COUNTIF(K193:N193,"Oui")=4,"Oui","Non mesuré")))</f>
        <v>Non mesuré</v>
      </c>
      <c r="P193" s="42"/>
      <c r="Q193" s="42"/>
    </row>
    <row r="194" customFormat="false" ht="27" hidden="false" customHeight="true" outlineLevel="0" collapsed="false">
      <c r="A194" s="42"/>
      <c r="B194" s="42"/>
      <c r="C194" s="42"/>
      <c r="D194" s="42"/>
      <c r="E194" s="42"/>
      <c r="F194" s="42"/>
      <c r="G194" s="42"/>
      <c r="H194" s="42"/>
      <c r="I194" s="42"/>
      <c r="J194" s="43" t="str">
        <f aca="false">IF(A194="","Non mesuré",IF(COUNT(B194:I194)&lt;&gt;8,"Non mesuré",IF(OR(MIN(B194:I194)&lt;0,MAX(B194:I194)&gt;3),"À corriger",SUM(B194:I194))))</f>
        <v>Non mesuré</v>
      </c>
      <c r="K194" s="42"/>
      <c r="L194" s="42"/>
      <c r="M194" s="42"/>
      <c r="N194" s="42"/>
      <c r="O194" s="43" t="str">
        <f aca="false">IF(A194="","Non mesuré",IF(COUNTIF(K194:N194,"Non")&gt;0,"Non",IF(COUNTIF(K194:N194,"Oui")=4,"Oui","Non mesuré")))</f>
        <v>Non mesuré</v>
      </c>
      <c r="P194" s="42"/>
      <c r="Q194" s="42"/>
    </row>
    <row r="195" customFormat="false" ht="27" hidden="false" customHeight="true" outlineLevel="0" collapsed="false">
      <c r="A195" s="42"/>
      <c r="B195" s="42"/>
      <c r="C195" s="42"/>
      <c r="D195" s="42"/>
      <c r="E195" s="42"/>
      <c r="F195" s="42"/>
      <c r="G195" s="42"/>
      <c r="H195" s="42"/>
      <c r="I195" s="42"/>
      <c r="J195" s="43" t="str">
        <f aca="false">IF(A195="","Non mesuré",IF(COUNT(B195:I195)&lt;&gt;8,"Non mesuré",IF(OR(MIN(B195:I195)&lt;0,MAX(B195:I195)&gt;3),"À corriger",SUM(B195:I195))))</f>
        <v>Non mesuré</v>
      </c>
      <c r="K195" s="42"/>
      <c r="L195" s="42"/>
      <c r="M195" s="42"/>
      <c r="N195" s="42"/>
      <c r="O195" s="43" t="str">
        <f aca="false">IF(A195="","Non mesuré",IF(COUNTIF(K195:N195,"Non")&gt;0,"Non",IF(COUNTIF(K195:N195,"Oui")=4,"Oui","Non mesuré")))</f>
        <v>Non mesuré</v>
      </c>
      <c r="P195" s="42"/>
      <c r="Q195" s="42"/>
    </row>
    <row r="196" customFormat="false" ht="27" hidden="false" customHeight="true" outlineLevel="0" collapsed="false">
      <c r="A196" s="42"/>
      <c r="B196" s="42"/>
      <c r="C196" s="42"/>
      <c r="D196" s="42"/>
      <c r="E196" s="42"/>
      <c r="F196" s="42"/>
      <c r="G196" s="42"/>
      <c r="H196" s="42"/>
      <c r="I196" s="42"/>
      <c r="J196" s="43" t="str">
        <f aca="false">IF(A196="","Non mesuré",IF(COUNT(B196:I196)&lt;&gt;8,"Non mesuré",IF(OR(MIN(B196:I196)&lt;0,MAX(B196:I196)&gt;3),"À corriger",SUM(B196:I196))))</f>
        <v>Non mesuré</v>
      </c>
      <c r="K196" s="42"/>
      <c r="L196" s="42"/>
      <c r="M196" s="42"/>
      <c r="N196" s="42"/>
      <c r="O196" s="43" t="str">
        <f aca="false">IF(A196="","Non mesuré",IF(COUNTIF(K196:N196,"Non")&gt;0,"Non",IF(COUNTIF(K196:N196,"Oui")=4,"Oui","Non mesuré")))</f>
        <v>Non mesuré</v>
      </c>
      <c r="P196" s="42"/>
      <c r="Q196" s="42"/>
    </row>
    <row r="197" customFormat="false" ht="27" hidden="false" customHeight="true" outlineLevel="0" collapsed="false">
      <c r="A197" s="42"/>
      <c r="B197" s="42"/>
      <c r="C197" s="42"/>
      <c r="D197" s="42"/>
      <c r="E197" s="42"/>
      <c r="F197" s="42"/>
      <c r="G197" s="42"/>
      <c r="H197" s="42"/>
      <c r="I197" s="42"/>
      <c r="J197" s="43" t="str">
        <f aca="false">IF(A197="","Non mesuré",IF(COUNT(B197:I197)&lt;&gt;8,"Non mesuré",IF(OR(MIN(B197:I197)&lt;0,MAX(B197:I197)&gt;3),"À corriger",SUM(B197:I197))))</f>
        <v>Non mesuré</v>
      </c>
      <c r="K197" s="42"/>
      <c r="L197" s="42"/>
      <c r="M197" s="42"/>
      <c r="N197" s="42"/>
      <c r="O197" s="43" t="str">
        <f aca="false">IF(A197="","Non mesuré",IF(COUNTIF(K197:N197,"Non")&gt;0,"Non",IF(COUNTIF(K197:N197,"Oui")=4,"Oui","Non mesuré")))</f>
        <v>Non mesuré</v>
      </c>
      <c r="P197" s="42"/>
      <c r="Q197" s="42"/>
    </row>
    <row r="198" customFormat="false" ht="27" hidden="false" customHeight="true" outlineLevel="0" collapsed="false">
      <c r="A198" s="42"/>
      <c r="B198" s="42"/>
      <c r="C198" s="42"/>
      <c r="D198" s="42"/>
      <c r="E198" s="42"/>
      <c r="F198" s="42"/>
      <c r="G198" s="42"/>
      <c r="H198" s="42"/>
      <c r="I198" s="42"/>
      <c r="J198" s="43" t="str">
        <f aca="false">IF(A198="","Non mesuré",IF(COUNT(B198:I198)&lt;&gt;8,"Non mesuré",IF(OR(MIN(B198:I198)&lt;0,MAX(B198:I198)&gt;3),"À corriger",SUM(B198:I198))))</f>
        <v>Non mesuré</v>
      </c>
      <c r="K198" s="42"/>
      <c r="L198" s="42"/>
      <c r="M198" s="42"/>
      <c r="N198" s="42"/>
      <c r="O198" s="43" t="str">
        <f aca="false">IF(A198="","Non mesuré",IF(COUNTIF(K198:N198,"Non")&gt;0,"Non",IF(COUNTIF(K198:N198,"Oui")=4,"Oui","Non mesuré")))</f>
        <v>Non mesuré</v>
      </c>
      <c r="P198" s="42"/>
      <c r="Q198" s="42"/>
    </row>
    <row r="199" customFormat="false" ht="27" hidden="false" customHeight="true" outlineLevel="0" collapsed="false">
      <c r="A199" s="42"/>
      <c r="B199" s="42"/>
      <c r="C199" s="42"/>
      <c r="D199" s="42"/>
      <c r="E199" s="42"/>
      <c r="F199" s="42"/>
      <c r="G199" s="42"/>
      <c r="H199" s="42"/>
      <c r="I199" s="42"/>
      <c r="J199" s="43" t="str">
        <f aca="false">IF(A199="","Non mesuré",IF(COUNT(B199:I199)&lt;&gt;8,"Non mesuré",IF(OR(MIN(B199:I199)&lt;0,MAX(B199:I199)&gt;3),"À corriger",SUM(B199:I199))))</f>
        <v>Non mesuré</v>
      </c>
      <c r="K199" s="42"/>
      <c r="L199" s="42"/>
      <c r="M199" s="42"/>
      <c r="N199" s="42"/>
      <c r="O199" s="43" t="str">
        <f aca="false">IF(A199="","Non mesuré",IF(COUNTIF(K199:N199,"Non")&gt;0,"Non",IF(COUNTIF(K199:N199,"Oui")=4,"Oui","Non mesuré")))</f>
        <v>Non mesuré</v>
      </c>
      <c r="P199" s="42"/>
      <c r="Q199" s="42"/>
    </row>
    <row r="200" customFormat="false" ht="27" hidden="false" customHeight="true" outlineLevel="0" collapsed="false">
      <c r="A200" s="42"/>
      <c r="B200" s="42"/>
      <c r="C200" s="42"/>
      <c r="D200" s="42"/>
      <c r="E200" s="42"/>
      <c r="F200" s="42"/>
      <c r="G200" s="42"/>
      <c r="H200" s="42"/>
      <c r="I200" s="42"/>
      <c r="J200" s="43" t="str">
        <f aca="false">IF(A200="","Non mesuré",IF(COUNT(B200:I200)&lt;&gt;8,"Non mesuré",IF(OR(MIN(B200:I200)&lt;0,MAX(B200:I200)&gt;3),"À corriger",SUM(B200:I200))))</f>
        <v>Non mesuré</v>
      </c>
      <c r="K200" s="42"/>
      <c r="L200" s="42"/>
      <c r="M200" s="42"/>
      <c r="N200" s="42"/>
      <c r="O200" s="43" t="str">
        <f aca="false">IF(A200="","Non mesuré",IF(COUNTIF(K200:N200,"Non")&gt;0,"Non",IF(COUNTIF(K200:N200,"Oui")=4,"Oui","Non mesuré")))</f>
        <v>Non mesuré</v>
      </c>
      <c r="P200" s="42"/>
      <c r="Q200" s="42"/>
    </row>
    <row r="201" customFormat="false" ht="27" hidden="false" customHeight="true" outlineLevel="0" collapsed="false">
      <c r="A201" s="42"/>
      <c r="B201" s="42"/>
      <c r="C201" s="42"/>
      <c r="D201" s="42"/>
      <c r="E201" s="42"/>
      <c r="F201" s="42"/>
      <c r="G201" s="42"/>
      <c r="H201" s="42"/>
      <c r="I201" s="42"/>
      <c r="J201" s="43" t="str">
        <f aca="false">IF(A201="","Non mesuré",IF(COUNT(B201:I201)&lt;&gt;8,"Non mesuré",IF(OR(MIN(B201:I201)&lt;0,MAX(B201:I201)&gt;3),"À corriger",SUM(B201:I201))))</f>
        <v>Non mesuré</v>
      </c>
      <c r="K201" s="42"/>
      <c r="L201" s="42"/>
      <c r="M201" s="42"/>
      <c r="N201" s="42"/>
      <c r="O201" s="43" t="str">
        <f aca="false">IF(A201="","Non mesuré",IF(COUNTIF(K201:N201,"Non")&gt;0,"Non",IF(COUNTIF(K201:N201,"Oui")=4,"Oui","Non mesuré")))</f>
        <v>Non mesuré</v>
      </c>
      <c r="P201" s="42"/>
      <c r="Q201" s="42"/>
    </row>
    <row r="202" customFormat="false" ht="27" hidden="false" customHeight="true" outlineLevel="0" collapsed="false">
      <c r="A202" s="42"/>
      <c r="B202" s="42"/>
      <c r="C202" s="42"/>
      <c r="D202" s="42"/>
      <c r="E202" s="42"/>
      <c r="F202" s="42"/>
      <c r="G202" s="42"/>
      <c r="H202" s="42"/>
      <c r="I202" s="42"/>
      <c r="J202" s="43" t="str">
        <f aca="false">IF(A202="","Non mesuré",IF(COUNT(B202:I202)&lt;&gt;8,"Non mesuré",IF(OR(MIN(B202:I202)&lt;0,MAX(B202:I202)&gt;3),"À corriger",SUM(B202:I202))))</f>
        <v>Non mesuré</v>
      </c>
      <c r="K202" s="42"/>
      <c r="L202" s="42"/>
      <c r="M202" s="42"/>
      <c r="N202" s="42"/>
      <c r="O202" s="43" t="str">
        <f aca="false">IF(A202="","Non mesuré",IF(COUNTIF(K202:N202,"Non")&gt;0,"Non",IF(COUNTIF(K202:N202,"Oui")=4,"Oui","Non mesuré")))</f>
        <v>Non mesuré</v>
      </c>
      <c r="P202" s="42"/>
      <c r="Q202" s="42"/>
    </row>
    <row r="203" customFormat="false" ht="27" hidden="false" customHeight="true" outlineLevel="0" collapsed="false">
      <c r="A203" s="42"/>
      <c r="B203" s="42"/>
      <c r="C203" s="42"/>
      <c r="D203" s="42"/>
      <c r="E203" s="42"/>
      <c r="F203" s="42"/>
      <c r="G203" s="42"/>
      <c r="H203" s="42"/>
      <c r="I203" s="42"/>
      <c r="J203" s="43" t="str">
        <f aca="false">IF(A203="","Non mesuré",IF(COUNT(B203:I203)&lt;&gt;8,"Non mesuré",IF(OR(MIN(B203:I203)&lt;0,MAX(B203:I203)&gt;3),"À corriger",SUM(B203:I203))))</f>
        <v>Non mesuré</v>
      </c>
      <c r="K203" s="42"/>
      <c r="L203" s="42"/>
      <c r="M203" s="42"/>
      <c r="N203" s="42"/>
      <c r="O203" s="43" t="str">
        <f aca="false">IF(A203="","Non mesuré",IF(COUNTIF(K203:N203,"Non")&gt;0,"Non",IF(COUNTIF(K203:N203,"Oui")=4,"Oui","Non mesuré")))</f>
        <v>Non mesuré</v>
      </c>
      <c r="P203" s="42"/>
      <c r="Q203" s="42"/>
    </row>
    <row r="204" customFormat="false" ht="27" hidden="false" customHeight="true" outlineLevel="0" collapsed="false">
      <c r="A204" s="42"/>
      <c r="B204" s="42"/>
      <c r="C204" s="42"/>
      <c r="D204" s="42"/>
      <c r="E204" s="42"/>
      <c r="F204" s="42"/>
      <c r="G204" s="42"/>
      <c r="H204" s="42"/>
      <c r="I204" s="42"/>
      <c r="J204" s="43" t="str">
        <f aca="false">IF(A204="","Non mesuré",IF(COUNT(B204:I204)&lt;&gt;8,"Non mesuré",IF(OR(MIN(B204:I204)&lt;0,MAX(B204:I204)&gt;3),"À corriger",SUM(B204:I204))))</f>
        <v>Non mesuré</v>
      </c>
      <c r="K204" s="42"/>
      <c r="L204" s="42"/>
      <c r="M204" s="42"/>
      <c r="N204" s="42"/>
      <c r="O204" s="43" t="str">
        <f aca="false">IF(A204="","Non mesuré",IF(COUNTIF(K204:N204,"Non")&gt;0,"Non",IF(COUNTIF(K204:N204,"Oui")=4,"Oui","Non mesuré")))</f>
        <v>Non mesuré</v>
      </c>
      <c r="P204" s="42"/>
      <c r="Q204" s="42"/>
    </row>
    <row r="205" customFormat="false" ht="27" hidden="false" customHeight="true" outlineLevel="0" collapsed="false">
      <c r="A205" s="42"/>
      <c r="B205" s="42"/>
      <c r="C205" s="42"/>
      <c r="D205" s="42"/>
      <c r="E205" s="42"/>
      <c r="F205" s="42"/>
      <c r="G205" s="42"/>
      <c r="H205" s="42"/>
      <c r="I205" s="42"/>
      <c r="J205" s="43" t="str">
        <f aca="false">IF(A205="","Non mesuré",IF(COUNT(B205:I205)&lt;&gt;8,"Non mesuré",IF(OR(MIN(B205:I205)&lt;0,MAX(B205:I205)&gt;3),"À corriger",SUM(B205:I205))))</f>
        <v>Non mesuré</v>
      </c>
      <c r="K205" s="42"/>
      <c r="L205" s="42"/>
      <c r="M205" s="42"/>
      <c r="N205" s="42"/>
      <c r="O205" s="43" t="str">
        <f aca="false">IF(A205="","Non mesuré",IF(COUNTIF(K205:N205,"Non")&gt;0,"Non",IF(COUNTIF(K205:N205,"Oui")=4,"Oui","Non mesuré")))</f>
        <v>Non mesuré</v>
      </c>
      <c r="P205" s="42"/>
      <c r="Q205" s="42"/>
    </row>
    <row r="206" customFormat="false" ht="27" hidden="false" customHeight="true" outlineLevel="0" collapsed="false">
      <c r="A206" s="42"/>
      <c r="B206" s="42"/>
      <c r="C206" s="42"/>
      <c r="D206" s="42"/>
      <c r="E206" s="42"/>
      <c r="F206" s="42"/>
      <c r="G206" s="42"/>
      <c r="H206" s="42"/>
      <c r="I206" s="42"/>
      <c r="J206" s="43" t="str">
        <f aca="false">IF(A206="","Non mesuré",IF(COUNT(B206:I206)&lt;&gt;8,"Non mesuré",IF(OR(MIN(B206:I206)&lt;0,MAX(B206:I206)&gt;3),"À corriger",SUM(B206:I206))))</f>
        <v>Non mesuré</v>
      </c>
      <c r="K206" s="42"/>
      <c r="L206" s="42"/>
      <c r="M206" s="42"/>
      <c r="N206" s="42"/>
      <c r="O206" s="43" t="str">
        <f aca="false">IF(A206="","Non mesuré",IF(COUNTIF(K206:N206,"Non")&gt;0,"Non",IF(COUNTIF(K206:N206,"Oui")=4,"Oui","Non mesuré")))</f>
        <v>Non mesuré</v>
      </c>
      <c r="P206" s="42"/>
      <c r="Q206" s="42"/>
    </row>
    <row r="207" customFormat="false" ht="27" hidden="false" customHeight="true" outlineLevel="0" collapsed="false">
      <c r="A207" s="42"/>
      <c r="B207" s="42"/>
      <c r="C207" s="42"/>
      <c r="D207" s="42"/>
      <c r="E207" s="42"/>
      <c r="F207" s="42"/>
      <c r="G207" s="42"/>
      <c r="H207" s="42"/>
      <c r="I207" s="42"/>
      <c r="J207" s="43" t="str">
        <f aca="false">IF(A207="","Non mesuré",IF(COUNT(B207:I207)&lt;&gt;8,"Non mesuré",IF(OR(MIN(B207:I207)&lt;0,MAX(B207:I207)&gt;3),"À corriger",SUM(B207:I207))))</f>
        <v>Non mesuré</v>
      </c>
      <c r="K207" s="42"/>
      <c r="L207" s="42"/>
      <c r="M207" s="42"/>
      <c r="N207" s="42"/>
      <c r="O207" s="43" t="str">
        <f aca="false">IF(A207="","Non mesuré",IF(COUNTIF(K207:N207,"Non")&gt;0,"Non",IF(COUNTIF(K207:N207,"Oui")=4,"Oui","Non mesuré")))</f>
        <v>Non mesuré</v>
      </c>
      <c r="P207" s="42"/>
      <c r="Q207" s="42"/>
    </row>
  </sheetData>
  <mergeCells count="6">
    <mergeCell ref="A1:C1"/>
    <mergeCell ref="D1:F1"/>
    <mergeCell ref="G1:Q1"/>
    <mergeCell ref="A2:Q2"/>
    <mergeCell ref="A4:Q4"/>
    <mergeCell ref="A5:Q5"/>
  </mergeCells>
  <conditionalFormatting sqref="O8:O207">
    <cfRule type="expression" priority="2" aboveAverage="0" equalAverage="0" bottom="0" percent="0" rank="0" text="" dxfId="10">
      <formula>OR(O8="À compléter",O8="À corriger",O8="Non",O8="En écart")</formula>
    </cfRule>
    <cfRule type="expression" priority="3" aboveAverage="0" equalAverage="0" bottom="0" percent="0" rank="0" text="" dxfId="11">
      <formula>OR(O8="Oui",O8="Tenue",O8="Clos documenté",O8="Mesuré")</formula>
    </cfRule>
  </conditionalFormatting>
  <dataValidations count="13">
    <dataValidation allowBlank="true" error="Choisir une valeur autorisée ; une donnée absente reste vide." errorStyle="stop" errorTitle="Saisie à vérifier" operator="between" showDropDown="false" showErrorMessage="true" showInputMessage="false" sqref="B8:B207" type="whole">
      <formula1>0</formula1>
      <formula2>3</formula2>
    </dataValidation>
    <dataValidation allowBlank="true" error="Choisir une valeur autorisée ; une donnée absente reste vide." errorStyle="stop" errorTitle="Saisie à vérifier" operator="between" showDropDown="false" showErrorMessage="true" showInputMessage="false" sqref="C8:C207" type="whole">
      <formula1>0</formula1>
      <formula2>3</formula2>
    </dataValidation>
    <dataValidation allowBlank="true" error="Choisir une valeur autorisée ; une donnée absente reste vide." errorStyle="stop" errorTitle="Saisie à vérifier" operator="between" showDropDown="false" showErrorMessage="true" showInputMessage="false" sqref="D8:D207" type="whole">
      <formula1>0</formula1>
      <formula2>3</formula2>
    </dataValidation>
    <dataValidation allowBlank="true" error="Choisir une valeur autorisée ; une donnée absente reste vide." errorStyle="stop" errorTitle="Saisie à vérifier" operator="between" showDropDown="false" showErrorMessage="true" showInputMessage="false" sqref="E8:E207" type="whole">
      <formula1>0</formula1>
      <formula2>3</formula2>
    </dataValidation>
    <dataValidation allowBlank="true" error="Choisir une valeur autorisée ; une donnée absente reste vide." errorStyle="stop" errorTitle="Saisie à vérifier" operator="between" showDropDown="false" showErrorMessage="true" showInputMessage="false" sqref="F8:F207" type="whole">
      <formula1>0</formula1>
      <formula2>3</formula2>
    </dataValidation>
    <dataValidation allowBlank="true" error="Choisir une valeur autorisée ; une donnée absente reste vide." errorStyle="stop" errorTitle="Saisie à vérifier" operator="between" showDropDown="false" showErrorMessage="true" showInputMessage="false" sqref="G8:G207" type="whole">
      <formula1>0</formula1>
      <formula2>3</formula2>
    </dataValidation>
    <dataValidation allowBlank="true" error="Choisir une valeur autorisée ; une donnée absente reste vide." errorStyle="stop" errorTitle="Saisie à vérifier" operator="between" showDropDown="false" showErrorMessage="true" showInputMessage="false" sqref="H8:H207" type="whole">
      <formula1>0</formula1>
      <formula2>3</formula2>
    </dataValidation>
    <dataValidation allowBlank="true" error="Choisir une valeur autorisée ; une donnée absente reste vide." errorStyle="stop" errorTitle="Saisie à vérifier" operator="between" showDropDown="false" showErrorMessage="true" showInputMessage="false" sqref="I8:I207" type="whole">
      <formula1>0</formula1>
      <formula2>3</formula2>
    </dataValidation>
    <dataValidation allowBlank="true" error="Choisir une valeur autorisée ; une donnée absente reste vide." errorStyle="stop" errorTitle="Saisie à vérifier" operator="between" showDropDown="false" showErrorMessage="true" showInputMessage="false" sqref="K8:K207" type="list">
      <formula1>"Oui,Non,Non mesuré"</formula1>
      <formula2>0</formula2>
    </dataValidation>
    <dataValidation allowBlank="true" error="Choisir une valeur autorisée ; une donnée absente reste vide." errorStyle="stop" errorTitle="Saisie à vérifier" operator="between" showDropDown="false" showErrorMessage="true" showInputMessage="false" sqref="L8:L207" type="list">
      <formula1>"Oui,Non,Non mesuré"</formula1>
      <formula2>0</formula2>
    </dataValidation>
    <dataValidation allowBlank="true" error="Choisir une valeur autorisée ; une donnée absente reste vide." errorStyle="stop" errorTitle="Saisie à vérifier" operator="between" showDropDown="false" showErrorMessage="true" showInputMessage="false" sqref="M8:M207" type="list">
      <formula1>"Oui,Non,Non mesuré"</formula1>
      <formula2>0</formula2>
    </dataValidation>
    <dataValidation allowBlank="true" error="Choisir une valeur autorisée ; une donnée absente reste vide." errorStyle="stop" errorTitle="Saisie à vérifier" operator="between" showDropDown="false" showErrorMessage="true" showInputMessage="false" sqref="N8:N207" type="list">
      <formula1>"Oui,Non,Non mesuré"</formula1>
      <formula2>0</formula2>
    </dataValidation>
    <dataValidation allowBlank="true" error="Choisir une valeur autorisée ; une donnée absente reste vide." errorStyle="stop" errorTitle="Saisie à vérifier" operator="between" showDropDown="false" showErrorMessage="true" showInputMessage="false" sqref="P8:P207" type="list">
      <formula1>"Retenir,Réduire,Différer,Écarter"</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2"/>
    <col collapsed="false" customWidth="true" hidden="false" outlineLevel="0" max="2" min="2" style="1" width="13"/>
    <col collapsed="false" customWidth="true" hidden="false" outlineLevel="0" max="3" min="3" style="1" width="17"/>
    <col collapsed="false" customWidth="true" hidden="false" outlineLevel="0" max="4" min="4" style="1" width="14"/>
    <col collapsed="false" customWidth="true" hidden="false" outlineLevel="0" max="5" min="5" style="1" width="37"/>
    <col collapsed="false" customWidth="true" hidden="false" outlineLevel="0" max="6" min="6" style="1" width="36"/>
    <col collapsed="false" customWidth="true" hidden="false" outlineLevel="0" max="8" min="7" style="1" width="15"/>
  </cols>
  <sheetData>
    <row r="1" customFormat="false" ht="24.75" hidden="false" customHeight="true" outlineLevel="0" collapsed="false">
      <c r="A1" s="31" t="str">
        <f aca="false">IFERROR(HYPERLINK("#'00_Accueil'!A1","ACCUEIL"),"ACCUEIL")</f>
        <v>ACCUEIL</v>
      </c>
      <c r="B1" s="31"/>
      <c r="C1" s="31"/>
      <c r="D1" s="31" t="str">
        <f aca="false">IFERROR(HYPERLINK("#'02_Guide'!A1","GUIDE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472</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512</v>
      </c>
      <c r="B4" s="33"/>
      <c r="C4" s="33"/>
      <c r="D4" s="33"/>
      <c r="E4" s="33"/>
      <c r="F4" s="33"/>
      <c r="G4" s="33"/>
      <c r="H4" s="33"/>
    </row>
    <row r="5" customFormat="false" ht="27" hidden="false" customHeight="true" outlineLevel="0" collapsed="false">
      <c r="A5" s="4"/>
      <c r="B5" s="4"/>
      <c r="C5" s="4"/>
      <c r="D5" s="4"/>
      <c r="E5" s="4"/>
      <c r="F5" s="4"/>
      <c r="G5" s="4"/>
      <c r="H5" s="4"/>
    </row>
    <row r="6" customFormat="false" ht="42" hidden="false" customHeight="true" outlineLevel="0" collapsed="false">
      <c r="A6" s="35" t="s">
        <v>513</v>
      </c>
      <c r="B6" s="35" t="s">
        <v>514</v>
      </c>
      <c r="C6" s="35" t="s">
        <v>477</v>
      </c>
      <c r="D6" s="35" t="s">
        <v>53</v>
      </c>
      <c r="E6" s="35" t="s">
        <v>480</v>
      </c>
      <c r="F6" s="35" t="s">
        <v>515</v>
      </c>
      <c r="G6" s="35"/>
      <c r="H6" s="35"/>
    </row>
    <row r="7" customFormat="false" ht="42" hidden="false" customHeight="true" outlineLevel="0" collapsed="false">
      <c r="A7" s="4" t="s">
        <v>494</v>
      </c>
      <c r="B7" s="4" t="s">
        <v>516</v>
      </c>
      <c r="C7" s="4" t="s">
        <v>517</v>
      </c>
      <c r="D7" s="4" t="s">
        <v>518</v>
      </c>
      <c r="E7" s="4" t="s">
        <v>519</v>
      </c>
      <c r="F7" s="4" t="s">
        <v>520</v>
      </c>
      <c r="G7" s="4"/>
      <c r="H7" s="4"/>
    </row>
    <row r="8" customFormat="false" ht="42" hidden="false" customHeight="true" outlineLevel="0" collapsed="false">
      <c r="A8" s="4" t="s">
        <v>495</v>
      </c>
      <c r="B8" s="4" t="s">
        <v>521</v>
      </c>
      <c r="C8" s="4" t="s">
        <v>522</v>
      </c>
      <c r="D8" s="4" t="s">
        <v>523</v>
      </c>
      <c r="E8" s="4" t="s">
        <v>524</v>
      </c>
      <c r="F8" s="4" t="s">
        <v>525</v>
      </c>
      <c r="G8" s="4"/>
      <c r="H8" s="4"/>
    </row>
    <row r="9" customFormat="false" ht="42" hidden="false" customHeight="true" outlineLevel="0" collapsed="false">
      <c r="A9" s="4" t="s">
        <v>496</v>
      </c>
      <c r="B9" s="4" t="s">
        <v>526</v>
      </c>
      <c r="C9" s="4" t="s">
        <v>527</v>
      </c>
      <c r="D9" s="4" t="s">
        <v>528</v>
      </c>
      <c r="E9" s="4" t="s">
        <v>529</v>
      </c>
      <c r="F9" s="4" t="s">
        <v>530</v>
      </c>
      <c r="G9" s="4"/>
      <c r="H9" s="4"/>
    </row>
    <row r="10" customFormat="false" ht="42" hidden="false" customHeight="true" outlineLevel="0" collapsed="false">
      <c r="A10" s="4" t="s">
        <v>497</v>
      </c>
      <c r="B10" s="4" t="s">
        <v>531</v>
      </c>
      <c r="C10" s="4" t="s">
        <v>521</v>
      </c>
      <c r="D10" s="4" t="s">
        <v>532</v>
      </c>
      <c r="E10" s="4" t="s">
        <v>533</v>
      </c>
      <c r="F10" s="4" t="s">
        <v>534</v>
      </c>
      <c r="G10" s="4"/>
      <c r="H10" s="4"/>
    </row>
    <row r="11" customFormat="false" ht="42" hidden="false" customHeight="true" outlineLevel="0" collapsed="false">
      <c r="A11" s="4" t="s">
        <v>366</v>
      </c>
      <c r="B11" s="4" t="s">
        <v>535</v>
      </c>
      <c r="C11" s="4" t="s">
        <v>536</v>
      </c>
      <c r="D11" s="4" t="s">
        <v>537</v>
      </c>
      <c r="E11" s="4" t="s">
        <v>538</v>
      </c>
      <c r="F11" s="4" t="s">
        <v>539</v>
      </c>
      <c r="G11" s="4"/>
      <c r="H11" s="4"/>
    </row>
    <row r="12" customFormat="false" ht="42" hidden="false" customHeight="true" outlineLevel="0" collapsed="false">
      <c r="A12" s="4" t="s">
        <v>498</v>
      </c>
      <c r="B12" s="4" t="s">
        <v>531</v>
      </c>
      <c r="C12" s="4" t="s">
        <v>540</v>
      </c>
      <c r="D12" s="4" t="s">
        <v>518</v>
      </c>
      <c r="E12" s="4" t="s">
        <v>541</v>
      </c>
      <c r="F12" s="4" t="s">
        <v>542</v>
      </c>
      <c r="G12" s="4"/>
      <c r="H12" s="4"/>
    </row>
    <row r="13" customFormat="false" ht="42" hidden="false" customHeight="true" outlineLevel="0" collapsed="false">
      <c r="A13" s="4" t="s">
        <v>499</v>
      </c>
      <c r="B13" s="4" t="s">
        <v>531</v>
      </c>
      <c r="C13" s="4" t="s">
        <v>543</v>
      </c>
      <c r="D13" s="4" t="s">
        <v>544</v>
      </c>
      <c r="E13" s="4" t="s">
        <v>545</v>
      </c>
      <c r="F13" s="4" t="s">
        <v>546</v>
      </c>
      <c r="G13" s="4"/>
      <c r="H13" s="4"/>
    </row>
    <row r="14" customFormat="false" ht="42" hidden="false" customHeight="true" outlineLevel="0" collapsed="false">
      <c r="A14" s="4" t="s">
        <v>500</v>
      </c>
      <c r="B14" s="4" t="s">
        <v>547</v>
      </c>
      <c r="C14" s="4" t="s">
        <v>548</v>
      </c>
      <c r="D14" s="4" t="s">
        <v>549</v>
      </c>
      <c r="E14" s="4" t="s">
        <v>550</v>
      </c>
      <c r="F14" s="4" t="s">
        <v>551</v>
      </c>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30" t="s">
        <v>552</v>
      </c>
      <c r="B16" s="30"/>
      <c r="C16" s="30"/>
      <c r="D16" s="30"/>
      <c r="E16" s="30"/>
      <c r="F16" s="30"/>
      <c r="G16" s="4"/>
      <c r="H16" s="4"/>
    </row>
    <row r="17" customFormat="false" ht="27" hidden="false" customHeight="true" outlineLevel="0" collapsed="false">
      <c r="A17" s="4" t="s">
        <v>553</v>
      </c>
      <c r="B17" s="4" t="s">
        <v>554</v>
      </c>
      <c r="C17" s="4"/>
      <c r="D17" s="4"/>
      <c r="E17" s="4"/>
      <c r="F17" s="4"/>
      <c r="G17" s="4"/>
      <c r="H17" s="4"/>
    </row>
    <row r="18" customFormat="false" ht="72" hidden="false" customHeight="true" outlineLevel="0" collapsed="false">
      <c r="A18" s="4" t="s">
        <v>502</v>
      </c>
      <c r="B18" s="4" t="s">
        <v>555</v>
      </c>
      <c r="C18" s="4"/>
      <c r="D18" s="4"/>
      <c r="E18" s="4"/>
      <c r="F18" s="4"/>
      <c r="G18" s="4"/>
      <c r="H18" s="4"/>
    </row>
    <row r="19" customFormat="false" ht="87" hidden="false" customHeight="true" outlineLevel="0" collapsed="false">
      <c r="A19" s="4" t="s">
        <v>503</v>
      </c>
      <c r="B19" s="4" t="s">
        <v>556</v>
      </c>
      <c r="C19" s="4"/>
      <c r="D19" s="4"/>
      <c r="E19" s="4"/>
      <c r="F19" s="4"/>
      <c r="G19" s="4"/>
      <c r="H19" s="4"/>
    </row>
    <row r="20" customFormat="false" ht="87" hidden="false" customHeight="true" outlineLevel="0" collapsed="false">
      <c r="A20" s="4" t="s">
        <v>504</v>
      </c>
      <c r="B20" s="4" t="s">
        <v>557</v>
      </c>
      <c r="C20" s="4"/>
      <c r="D20" s="4"/>
      <c r="E20" s="4"/>
      <c r="F20" s="4"/>
      <c r="G20" s="4"/>
      <c r="H20" s="4"/>
    </row>
    <row r="21" customFormat="false" ht="117" hidden="false" customHeight="true" outlineLevel="0" collapsed="false">
      <c r="A21" s="4" t="s">
        <v>505</v>
      </c>
      <c r="B21" s="4" t="s">
        <v>558</v>
      </c>
      <c r="C21" s="4"/>
      <c r="D21" s="4"/>
      <c r="E21" s="4"/>
      <c r="F21" s="4"/>
      <c r="G21" s="4"/>
      <c r="H21" s="4"/>
    </row>
  </sheetData>
  <mergeCells count="6">
    <mergeCell ref="A1:C1"/>
    <mergeCell ref="D1:F1"/>
    <mergeCell ref="G1:H1"/>
    <mergeCell ref="A2:H2"/>
    <mergeCell ref="A4:H4"/>
    <mergeCell ref="A16:F16"/>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IFERROR(HYPERLINK("#'02_Guide'!A1","GUIDE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472</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559</v>
      </c>
      <c r="B4" s="33"/>
      <c r="C4" s="33"/>
      <c r="D4" s="33"/>
      <c r="E4" s="33"/>
      <c r="F4" s="33"/>
      <c r="G4" s="33"/>
      <c r="H4" s="33"/>
    </row>
    <row r="5" customFormat="false" ht="45.75" hidden="false" customHeight="true" outlineLevel="0" collapsed="false">
      <c r="A5" s="30" t="s">
        <v>560</v>
      </c>
      <c r="B5" s="30"/>
      <c r="C5" s="30"/>
      <c r="D5" s="30"/>
      <c r="E5" s="30"/>
      <c r="F5" s="30"/>
      <c r="G5" s="30"/>
      <c r="H5" s="30"/>
    </row>
    <row r="6" customFormat="false" ht="27" hidden="false" customHeight="true" outlineLevel="0" collapsed="false">
      <c r="A6" s="4"/>
      <c r="B6" s="30"/>
      <c r="C6" s="30"/>
      <c r="D6" s="30"/>
      <c r="E6" s="30"/>
      <c r="F6" s="30"/>
      <c r="G6" s="30"/>
      <c r="H6" s="30"/>
    </row>
    <row r="7" customFormat="false" ht="42" hidden="false" customHeight="true" outlineLevel="0" collapsed="false">
      <c r="A7" s="35" t="s">
        <v>561</v>
      </c>
      <c r="B7" s="41" t="s">
        <v>562</v>
      </c>
      <c r="C7" s="41"/>
      <c r="D7" s="41"/>
      <c r="E7" s="41"/>
      <c r="F7" s="41"/>
      <c r="G7" s="41"/>
      <c r="H7" s="41"/>
    </row>
    <row r="8" customFormat="false" ht="27" hidden="false" customHeight="true" outlineLevel="0" collapsed="false">
      <c r="A8" s="4" t="s">
        <v>563</v>
      </c>
      <c r="B8" s="44" t="s">
        <v>508</v>
      </c>
      <c r="C8" s="44"/>
      <c r="D8" s="44"/>
      <c r="E8" s="44"/>
      <c r="F8" s="44"/>
      <c r="G8" s="44"/>
      <c r="H8" s="44"/>
    </row>
    <row r="9" customFormat="false" ht="27" hidden="false" customHeight="true" outlineLevel="0" collapsed="false">
      <c r="A9" s="4" t="s">
        <v>501</v>
      </c>
      <c r="B9" s="45" t="n">
        <f aca="false">IFERROR(INDEX(T_02_Notation[Total],MATCH(B8,T_02_Notation[Sujet],0)),"")</f>
        <v>0</v>
      </c>
      <c r="C9" s="45"/>
      <c r="D9" s="45"/>
      <c r="E9" s="45"/>
      <c r="F9" s="45"/>
      <c r="G9" s="45"/>
      <c r="H9" s="45"/>
    </row>
    <row r="10" customFormat="false" ht="27" hidden="false" customHeight="true" outlineLevel="0" collapsed="false">
      <c r="A10" s="4" t="s">
        <v>506</v>
      </c>
      <c r="B10" s="45" t="str">
        <f aca="false">IFERROR(INDEX(T_02_Notation[Éligible],MATCH(B8,T_02_Notation[Sujet],0)),"")</f>
        <v>Oui</v>
      </c>
      <c r="C10" s="45"/>
      <c r="D10" s="45"/>
      <c r="E10" s="45"/>
      <c r="F10" s="45"/>
      <c r="G10" s="45"/>
      <c r="H10" s="45"/>
    </row>
    <row r="11" customFormat="false" ht="27" hidden="false" customHeight="true" outlineLevel="0" collapsed="false">
      <c r="A11" s="4" t="s">
        <v>85</v>
      </c>
      <c r="B11" s="44" t="s">
        <v>510</v>
      </c>
      <c r="C11" s="44"/>
      <c r="D11" s="44"/>
      <c r="E11" s="44"/>
      <c r="F11" s="44"/>
      <c r="G11" s="44"/>
      <c r="H11" s="44"/>
    </row>
    <row r="12" customFormat="false" ht="42" hidden="false" customHeight="true" outlineLevel="0" collapsed="false">
      <c r="A12" s="4" t="s">
        <v>564</v>
      </c>
      <c r="B12" s="44" t="s">
        <v>565</v>
      </c>
      <c r="C12" s="44"/>
      <c r="D12" s="44"/>
      <c r="E12" s="44"/>
      <c r="F12" s="44"/>
      <c r="G12" s="44"/>
      <c r="H12" s="44"/>
    </row>
    <row r="13" customFormat="false" ht="27" hidden="false" customHeight="true" outlineLevel="0" collapsed="false">
      <c r="A13" s="4" t="s">
        <v>566</v>
      </c>
      <c r="B13" s="44" t="s">
        <v>567</v>
      </c>
      <c r="C13" s="44"/>
      <c r="D13" s="44"/>
      <c r="E13" s="44"/>
      <c r="F13" s="44"/>
      <c r="G13" s="44"/>
      <c r="H13" s="44"/>
    </row>
    <row r="14" customFormat="false" ht="27" hidden="false" customHeight="true" outlineLevel="0" collapsed="false">
      <c r="A14" s="4" t="s">
        <v>568</v>
      </c>
      <c r="B14" s="44" t="s">
        <v>569</v>
      </c>
      <c r="C14" s="44"/>
      <c r="D14" s="44"/>
      <c r="E14" s="44"/>
      <c r="F14" s="44"/>
      <c r="G14" s="44"/>
      <c r="H14" s="44"/>
    </row>
    <row r="15" customFormat="false" ht="27" hidden="false" customHeight="true" outlineLevel="0" collapsed="false">
      <c r="A15" s="4" t="s">
        <v>570</v>
      </c>
      <c r="B15" s="44" t="s">
        <v>571</v>
      </c>
      <c r="C15" s="44"/>
      <c r="D15" s="44"/>
      <c r="E15" s="44"/>
      <c r="F15" s="44"/>
      <c r="G15" s="44"/>
      <c r="H15" s="44"/>
    </row>
    <row r="16" customFormat="false" ht="27" hidden="false" customHeight="true" outlineLevel="0" collapsed="false">
      <c r="A16" s="4" t="s">
        <v>572</v>
      </c>
      <c r="B16" s="44" t="s">
        <v>573</v>
      </c>
      <c r="C16" s="44"/>
      <c r="D16" s="44"/>
      <c r="E16" s="44"/>
      <c r="F16" s="44"/>
      <c r="G16" s="44"/>
      <c r="H16" s="44"/>
    </row>
    <row r="17" customFormat="false" ht="27" hidden="false" customHeight="true" outlineLevel="0" collapsed="false">
      <c r="A17" s="4" t="s">
        <v>249</v>
      </c>
      <c r="B17" s="44" t="s">
        <v>574</v>
      </c>
      <c r="C17" s="44"/>
      <c r="D17" s="44"/>
      <c r="E17" s="44"/>
      <c r="F17" s="44"/>
      <c r="G17" s="44"/>
      <c r="H17" s="44"/>
    </row>
    <row r="18" customFormat="false" ht="15" hidden="false" customHeight="true" outlineLevel="0" collapsed="false">
      <c r="B18" s="46"/>
      <c r="C18" s="46"/>
      <c r="D18" s="46"/>
      <c r="E18" s="46"/>
      <c r="F18" s="46"/>
      <c r="G18" s="46"/>
      <c r="H18" s="46"/>
    </row>
  </sheetData>
  <mergeCells count="18">
    <mergeCell ref="A1:C1"/>
    <mergeCell ref="D1:F1"/>
    <mergeCell ref="G1:H1"/>
    <mergeCell ref="A2:H2"/>
    <mergeCell ref="A4:H4"/>
    <mergeCell ref="A5:H5"/>
    <mergeCell ref="B6:H6"/>
    <mergeCell ref="B7:H7"/>
    <mergeCell ref="B8:H8"/>
    <mergeCell ref="B9:H9"/>
    <mergeCell ref="B10:H10"/>
    <mergeCell ref="B11:H11"/>
    <mergeCell ref="B12:H12"/>
    <mergeCell ref="B13:H13"/>
    <mergeCell ref="B14:H14"/>
    <mergeCell ref="B15:H15"/>
    <mergeCell ref="B16:H16"/>
    <mergeCell ref="B17:H17"/>
  </mergeCells>
  <dataValidations count="2">
    <dataValidation allowBlank="true" error="Choisir une valeur autorisée ; une donnée absente reste vide." errorStyle="stop" errorTitle="Saisie à vérifier" operator="between" showDropDown="false" showErrorMessage="true" showInputMessage="false" sqref="B11" type="list">
      <formula1>"Retenir,Réduire,Différer,Écarter"</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B8" type="list">
      <formula1>INDIRECT("T_02_Notation[Sujet]")</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IFERROR(HYPERLINK("#'03_Guide'!A1","GUIDE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575</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576</v>
      </c>
      <c r="B4" s="33"/>
      <c r="C4" s="33"/>
      <c r="D4" s="33"/>
      <c r="E4" s="33"/>
      <c r="F4" s="33"/>
      <c r="G4" s="33"/>
      <c r="H4" s="33"/>
    </row>
    <row r="5" customFormat="false" ht="45.75" hidden="false" customHeight="true" outlineLevel="0" collapsed="false">
      <c r="A5" s="30" t="s">
        <v>577</v>
      </c>
      <c r="B5" s="30"/>
      <c r="C5" s="30"/>
      <c r="D5" s="30"/>
      <c r="E5" s="30"/>
      <c r="F5" s="30"/>
      <c r="G5" s="30"/>
      <c r="H5" s="30"/>
    </row>
    <row r="6" customFormat="false" ht="27" hidden="false" customHeight="true" outlineLevel="0" collapsed="false">
      <c r="A6" s="4"/>
      <c r="B6" s="30"/>
      <c r="C6" s="30"/>
      <c r="D6" s="30"/>
      <c r="E6" s="30"/>
      <c r="F6" s="30"/>
      <c r="G6" s="30"/>
      <c r="H6" s="30"/>
    </row>
    <row r="7" customFormat="false" ht="36" hidden="false" customHeight="true" outlineLevel="0" collapsed="false">
      <c r="A7" s="30" t="s">
        <v>578</v>
      </c>
      <c r="B7" s="30"/>
      <c r="C7" s="30"/>
      <c r="D7" s="30"/>
      <c r="E7" s="30"/>
      <c r="F7" s="30"/>
      <c r="G7" s="30"/>
      <c r="H7" s="30"/>
    </row>
    <row r="8" customFormat="false" ht="45.75" hidden="false" customHeight="true" outlineLevel="0" collapsed="false">
      <c r="A8" s="30" t="s">
        <v>579</v>
      </c>
      <c r="B8" s="30"/>
      <c r="C8" s="30"/>
      <c r="D8" s="30"/>
      <c r="E8" s="30"/>
      <c r="F8" s="30"/>
      <c r="G8" s="30"/>
      <c r="H8" s="30"/>
    </row>
    <row r="9" customFormat="false" ht="45.75" hidden="false" customHeight="true" outlineLevel="0" collapsed="false">
      <c r="A9" s="30" t="s">
        <v>580</v>
      </c>
      <c r="B9" s="30"/>
      <c r="C9" s="30"/>
      <c r="D9" s="30"/>
      <c r="E9" s="30"/>
      <c r="F9" s="30"/>
      <c r="G9" s="30"/>
      <c r="H9" s="30"/>
    </row>
    <row r="10" customFormat="false" ht="45.75" hidden="false" customHeight="true" outlineLevel="0" collapsed="false">
      <c r="A10" s="30" t="s">
        <v>581</v>
      </c>
      <c r="B10" s="30"/>
      <c r="C10" s="30"/>
      <c r="D10" s="30"/>
      <c r="E10" s="30"/>
      <c r="F10" s="30"/>
      <c r="G10" s="30"/>
      <c r="H10" s="30"/>
    </row>
    <row r="11" customFormat="false" ht="45.75" hidden="false" customHeight="true" outlineLevel="0" collapsed="false">
      <c r="A11" s="30" t="s">
        <v>582</v>
      </c>
      <c r="B11" s="30"/>
      <c r="C11" s="30"/>
      <c r="D11" s="30"/>
      <c r="E11" s="30"/>
      <c r="F11" s="30"/>
      <c r="G11" s="30"/>
      <c r="H11" s="30"/>
    </row>
    <row r="12" customFormat="false" ht="27" hidden="false" customHeight="true" outlineLevel="0" collapsed="false">
      <c r="A12" s="4"/>
      <c r="B12" s="30"/>
      <c r="C12" s="30"/>
      <c r="D12" s="30"/>
      <c r="E12" s="30"/>
      <c r="F12" s="30"/>
      <c r="G12" s="30"/>
      <c r="H12" s="30"/>
    </row>
    <row r="13" customFormat="false" ht="27" hidden="false" customHeight="true" outlineLevel="0" collapsed="false">
      <c r="A13" s="4"/>
      <c r="B13" s="30"/>
      <c r="C13" s="30"/>
      <c r="D13" s="30"/>
      <c r="E13" s="30"/>
      <c r="F13" s="30"/>
      <c r="G13" s="30"/>
      <c r="H13" s="30"/>
    </row>
    <row r="14" customFormat="false" ht="27" hidden="false" customHeight="true" outlineLevel="0" collapsed="false">
      <c r="A14" s="4"/>
      <c r="B14" s="30"/>
      <c r="C14" s="30"/>
      <c r="D14" s="30"/>
      <c r="E14" s="30"/>
      <c r="F14" s="30"/>
      <c r="G14" s="30"/>
      <c r="H14" s="30"/>
    </row>
    <row r="15" customFormat="false" ht="27" hidden="false" customHeight="true" outlineLevel="0" collapsed="false">
      <c r="A15" s="4"/>
      <c r="B15" s="30"/>
      <c r="C15" s="30"/>
      <c r="D15" s="30"/>
      <c r="E15" s="30"/>
      <c r="F15" s="30"/>
      <c r="G15" s="30"/>
      <c r="H15" s="30"/>
    </row>
    <row r="16" customFormat="false" ht="27" hidden="false" customHeight="true" outlineLevel="0" collapsed="false">
      <c r="A16" s="4"/>
      <c r="B16" s="30"/>
      <c r="C16" s="30"/>
      <c r="D16" s="30"/>
      <c r="E16" s="30"/>
      <c r="F16" s="30"/>
      <c r="G16" s="30"/>
      <c r="H16" s="30"/>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IFERROR(HYPERLINK("#'03_Captation'!A1","Captation   →   03_Captation"),"Captation   →   03_Captation")</f>
        <v>Captation   →   03_Captation</v>
      </c>
      <c r="B20" s="34"/>
      <c r="C20" s="34"/>
      <c r="D20" s="34"/>
      <c r="E20" s="34"/>
      <c r="F20" s="34"/>
      <c r="G20" s="34"/>
      <c r="H20" s="34"/>
    </row>
    <row r="22" customFormat="false" ht="36.75" hidden="false" customHeight="true" outlineLevel="0" collapsed="false">
      <c r="A22" s="11" t="s">
        <v>431</v>
      </c>
      <c r="B22" s="11"/>
      <c r="C22" s="11"/>
      <c r="D22" s="11"/>
      <c r="E22" s="11"/>
      <c r="F22" s="11"/>
      <c r="G22" s="11"/>
      <c r="H22" s="11"/>
    </row>
  </sheetData>
  <mergeCells count="20">
    <mergeCell ref="A1:C1"/>
    <mergeCell ref="D1:F1"/>
    <mergeCell ref="G1:H1"/>
    <mergeCell ref="A2:H2"/>
    <mergeCell ref="A4:H4"/>
    <mergeCell ref="A5:H5"/>
    <mergeCell ref="B6:H6"/>
    <mergeCell ref="A7:H7"/>
    <mergeCell ref="A8:H8"/>
    <mergeCell ref="A9:H9"/>
    <mergeCell ref="A10:H10"/>
    <mergeCell ref="A11:H11"/>
    <mergeCell ref="B12:H12"/>
    <mergeCell ref="B13:H13"/>
    <mergeCell ref="B14:H14"/>
    <mergeCell ref="B15:H15"/>
    <mergeCell ref="B16:H16"/>
    <mergeCell ref="A19:H19"/>
    <mergeCell ref="A20:H20"/>
    <mergeCell ref="A22:H2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12" min="2" style="1" width="15"/>
  </cols>
  <sheetData>
    <row r="1" customFormat="false" ht="24.75" hidden="false" customHeight="true" outlineLevel="0" collapsed="false">
      <c r="A1" s="31" t="str">
        <f aca="false">IFERROR(HYPERLINK("#'00_Accueil'!A1","ACCUEIL"),"ACCUEIL")</f>
        <v>ACCUEIL</v>
      </c>
      <c r="B1" s="31"/>
      <c r="C1" s="31"/>
      <c r="D1" s="31" t="str">
        <f aca="false">IFERROR(HYPERLINK("#'03_Guide'!A1","GUIDE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32" t="s">
        <v>575</v>
      </c>
      <c r="B2" s="32"/>
      <c r="C2" s="32"/>
      <c r="D2" s="32"/>
      <c r="E2" s="32"/>
      <c r="F2" s="32"/>
      <c r="G2" s="32"/>
      <c r="H2" s="32"/>
      <c r="I2" s="32"/>
      <c r="J2" s="32"/>
      <c r="K2" s="32"/>
      <c r="L2" s="32"/>
    </row>
    <row r="3" customFormat="false" ht="9" hidden="false" customHeight="true" outlineLevel="0" collapsed="false">
      <c r="A3" s="4"/>
      <c r="B3" s="4"/>
      <c r="C3" s="4"/>
      <c r="D3" s="4"/>
      <c r="E3" s="4"/>
      <c r="F3" s="4"/>
      <c r="G3" s="4"/>
      <c r="H3" s="4"/>
      <c r="I3" s="4"/>
      <c r="J3" s="4"/>
      <c r="K3" s="4"/>
      <c r="L3" s="4"/>
    </row>
    <row r="4" customFormat="false" ht="42" hidden="false" customHeight="true" outlineLevel="0" collapsed="false">
      <c r="A4" s="35" t="s">
        <v>583</v>
      </c>
      <c r="B4" s="35" t="s">
        <v>584</v>
      </c>
      <c r="C4" s="35" t="s">
        <v>585</v>
      </c>
      <c r="D4" s="35" t="s">
        <v>586</v>
      </c>
      <c r="E4" s="35" t="s">
        <v>587</v>
      </c>
      <c r="F4" s="35" t="s">
        <v>588</v>
      </c>
      <c r="G4" s="35" t="s">
        <v>589</v>
      </c>
      <c r="H4" s="35" t="s">
        <v>590</v>
      </c>
      <c r="I4" s="35" t="s">
        <v>591</v>
      </c>
      <c r="J4" s="35" t="s">
        <v>592</v>
      </c>
      <c r="K4" s="35" t="s">
        <v>593</v>
      </c>
      <c r="L4" s="35" t="s">
        <v>594</v>
      </c>
    </row>
    <row r="5" customFormat="false" ht="57" hidden="false" customHeight="true" outlineLevel="0" collapsed="false">
      <c r="A5" s="37" t="s">
        <v>595</v>
      </c>
      <c r="B5" s="37" t="s">
        <v>596</v>
      </c>
      <c r="C5" s="37" t="s">
        <v>597</v>
      </c>
      <c r="D5" s="37" t="s">
        <v>598</v>
      </c>
      <c r="E5" s="37" t="s">
        <v>599</v>
      </c>
      <c r="F5" s="37" t="s">
        <v>600</v>
      </c>
      <c r="G5" s="37" t="s">
        <v>601</v>
      </c>
      <c r="H5" s="37" t="s">
        <v>602</v>
      </c>
      <c r="I5" s="37" t="s">
        <v>603</v>
      </c>
      <c r="J5" s="37" t="s">
        <v>604</v>
      </c>
      <c r="K5" s="37" t="s">
        <v>605</v>
      </c>
      <c r="L5" s="37"/>
    </row>
    <row r="6" customFormat="false" ht="27" hidden="false" customHeight="true" outlineLevel="0" collapsed="false">
      <c r="A6" s="47"/>
      <c r="B6" s="38"/>
      <c r="C6" s="38"/>
      <c r="D6" s="38"/>
      <c r="E6" s="38"/>
      <c r="F6" s="38"/>
      <c r="G6" s="38"/>
      <c r="H6" s="38"/>
      <c r="I6" s="38"/>
      <c r="J6" s="38"/>
      <c r="K6" s="38"/>
      <c r="L6" s="38"/>
    </row>
    <row r="7" customFormat="false" ht="27" hidden="false" customHeight="true" outlineLevel="0" collapsed="false">
      <c r="A7" s="47"/>
      <c r="B7" s="38"/>
      <c r="C7" s="38"/>
      <c r="D7" s="38"/>
      <c r="E7" s="38"/>
      <c r="F7" s="38"/>
      <c r="G7" s="38"/>
      <c r="H7" s="38"/>
      <c r="I7" s="38"/>
      <c r="J7" s="38"/>
      <c r="K7" s="38"/>
      <c r="L7" s="38"/>
    </row>
    <row r="8" customFormat="false" ht="27" hidden="false" customHeight="true" outlineLevel="0" collapsed="false">
      <c r="A8" s="47"/>
      <c r="B8" s="38"/>
      <c r="C8" s="38"/>
      <c r="D8" s="38"/>
      <c r="E8" s="38"/>
      <c r="F8" s="38"/>
      <c r="G8" s="38"/>
      <c r="H8" s="38"/>
      <c r="I8" s="38"/>
      <c r="J8" s="38"/>
      <c r="K8" s="38"/>
      <c r="L8" s="38"/>
    </row>
    <row r="9" customFormat="false" ht="27" hidden="false" customHeight="true" outlineLevel="0" collapsed="false">
      <c r="A9" s="47"/>
      <c r="B9" s="38"/>
      <c r="C9" s="38"/>
      <c r="D9" s="38"/>
      <c r="E9" s="38"/>
      <c r="F9" s="38"/>
      <c r="G9" s="38"/>
      <c r="H9" s="38"/>
      <c r="I9" s="38"/>
      <c r="J9" s="38"/>
      <c r="K9" s="38"/>
      <c r="L9" s="38"/>
    </row>
    <row r="10" customFormat="false" ht="27" hidden="false" customHeight="true" outlineLevel="0" collapsed="false">
      <c r="A10" s="47"/>
      <c r="B10" s="38"/>
      <c r="C10" s="38"/>
      <c r="D10" s="38"/>
      <c r="E10" s="38"/>
      <c r="F10" s="38"/>
      <c r="G10" s="38"/>
      <c r="H10" s="38"/>
      <c r="I10" s="38"/>
      <c r="J10" s="38"/>
      <c r="K10" s="38"/>
      <c r="L10" s="38"/>
    </row>
    <row r="11" customFormat="false" ht="27" hidden="false" customHeight="true" outlineLevel="0" collapsed="false">
      <c r="A11" s="47"/>
      <c r="B11" s="38"/>
      <c r="C11" s="38"/>
      <c r="D11" s="38"/>
      <c r="E11" s="38"/>
      <c r="F11" s="38"/>
      <c r="G11" s="38"/>
      <c r="H11" s="38"/>
      <c r="I11" s="38"/>
      <c r="J11" s="38"/>
      <c r="K11" s="38"/>
      <c r="L11" s="38"/>
    </row>
    <row r="12" customFormat="false" ht="27" hidden="false" customHeight="true" outlineLevel="0" collapsed="false">
      <c r="A12" s="47"/>
      <c r="B12" s="38"/>
      <c r="C12" s="38"/>
      <c r="D12" s="38"/>
      <c r="E12" s="38"/>
      <c r="F12" s="38"/>
      <c r="G12" s="38"/>
      <c r="H12" s="38"/>
      <c r="I12" s="38"/>
      <c r="J12" s="38"/>
      <c r="K12" s="38"/>
      <c r="L12" s="38"/>
    </row>
    <row r="13" customFormat="false" ht="27" hidden="false" customHeight="true" outlineLevel="0" collapsed="false">
      <c r="A13" s="47"/>
      <c r="B13" s="38"/>
      <c r="C13" s="38"/>
      <c r="D13" s="38"/>
      <c r="E13" s="38"/>
      <c r="F13" s="38"/>
      <c r="G13" s="38"/>
      <c r="H13" s="38"/>
      <c r="I13" s="38"/>
      <c r="J13" s="38"/>
      <c r="K13" s="38"/>
      <c r="L13" s="38"/>
    </row>
    <row r="14" customFormat="false" ht="27" hidden="false" customHeight="true" outlineLevel="0" collapsed="false">
      <c r="A14" s="47"/>
      <c r="B14" s="38"/>
      <c r="C14" s="38"/>
      <c r="D14" s="38"/>
      <c r="E14" s="38"/>
      <c r="F14" s="38"/>
      <c r="G14" s="38"/>
      <c r="H14" s="38"/>
      <c r="I14" s="38"/>
      <c r="J14" s="38"/>
      <c r="K14" s="38"/>
      <c r="L14" s="38"/>
    </row>
    <row r="15" customFormat="false" ht="27" hidden="false" customHeight="true" outlineLevel="0" collapsed="false">
      <c r="A15" s="47"/>
      <c r="B15" s="38"/>
      <c r="C15" s="38"/>
      <c r="D15" s="38"/>
      <c r="E15" s="38"/>
      <c r="F15" s="38"/>
      <c r="G15" s="38"/>
      <c r="H15" s="38"/>
      <c r="I15" s="38"/>
      <c r="J15" s="38"/>
      <c r="K15" s="38"/>
      <c r="L15" s="38"/>
    </row>
    <row r="16" customFormat="false" ht="27" hidden="false" customHeight="true" outlineLevel="0" collapsed="false">
      <c r="A16" s="47"/>
      <c r="B16" s="38"/>
      <c r="C16" s="38"/>
      <c r="D16" s="38"/>
      <c r="E16" s="38"/>
      <c r="F16" s="38"/>
      <c r="G16" s="38"/>
      <c r="H16" s="38"/>
      <c r="I16" s="38"/>
      <c r="J16" s="38"/>
      <c r="K16" s="38"/>
      <c r="L16" s="38"/>
    </row>
    <row r="17" customFormat="false" ht="27" hidden="false" customHeight="true" outlineLevel="0" collapsed="false">
      <c r="A17" s="47"/>
      <c r="B17" s="38"/>
      <c r="C17" s="38"/>
      <c r="D17" s="38"/>
      <c r="E17" s="38"/>
      <c r="F17" s="38"/>
      <c r="G17" s="38"/>
      <c r="H17" s="38"/>
      <c r="I17" s="38"/>
      <c r="J17" s="38"/>
      <c r="K17" s="38"/>
      <c r="L17" s="38"/>
    </row>
    <row r="18" customFormat="false" ht="27" hidden="false" customHeight="true" outlineLevel="0" collapsed="false">
      <c r="A18" s="47"/>
      <c r="B18" s="38"/>
      <c r="C18" s="38"/>
      <c r="D18" s="38"/>
      <c r="E18" s="38"/>
      <c r="F18" s="38"/>
      <c r="G18" s="38"/>
      <c r="H18" s="38"/>
      <c r="I18" s="38"/>
      <c r="J18" s="38"/>
      <c r="K18" s="38"/>
      <c r="L18" s="38"/>
    </row>
    <row r="19" customFormat="false" ht="27" hidden="false" customHeight="true" outlineLevel="0" collapsed="false">
      <c r="A19" s="47"/>
      <c r="B19" s="38"/>
      <c r="C19" s="38"/>
      <c r="D19" s="38"/>
      <c r="E19" s="38"/>
      <c r="F19" s="38"/>
      <c r="G19" s="38"/>
      <c r="H19" s="38"/>
      <c r="I19" s="38"/>
      <c r="J19" s="38"/>
      <c r="K19" s="38"/>
      <c r="L19" s="38"/>
    </row>
    <row r="20" customFormat="false" ht="27" hidden="false" customHeight="true" outlineLevel="0" collapsed="false">
      <c r="A20" s="47"/>
      <c r="B20" s="38"/>
      <c r="C20" s="38"/>
      <c r="D20" s="38"/>
      <c r="E20" s="38"/>
      <c r="F20" s="38"/>
      <c r="G20" s="38"/>
      <c r="H20" s="38"/>
      <c r="I20" s="38"/>
      <c r="J20" s="38"/>
      <c r="K20" s="38"/>
      <c r="L20" s="38"/>
    </row>
    <row r="21" customFormat="false" ht="27" hidden="false" customHeight="true" outlineLevel="0" collapsed="false">
      <c r="A21" s="48"/>
      <c r="B21" s="42"/>
      <c r="C21" s="42"/>
      <c r="D21" s="42"/>
      <c r="E21" s="42"/>
      <c r="F21" s="42"/>
      <c r="G21" s="42"/>
      <c r="H21" s="42"/>
      <c r="I21" s="42"/>
      <c r="J21" s="42"/>
      <c r="K21" s="42"/>
      <c r="L21" s="42"/>
    </row>
    <row r="22" customFormat="false" ht="27" hidden="false" customHeight="true" outlineLevel="0" collapsed="false">
      <c r="A22" s="48"/>
      <c r="B22" s="42"/>
      <c r="C22" s="42"/>
      <c r="D22" s="42"/>
      <c r="E22" s="42"/>
      <c r="F22" s="42"/>
      <c r="G22" s="42"/>
      <c r="H22" s="42"/>
      <c r="I22" s="42"/>
      <c r="J22" s="42"/>
      <c r="K22" s="42"/>
      <c r="L22" s="42"/>
    </row>
    <row r="23" customFormat="false" ht="27" hidden="false" customHeight="true" outlineLevel="0" collapsed="false">
      <c r="A23" s="48"/>
      <c r="B23" s="42"/>
      <c r="C23" s="42"/>
      <c r="D23" s="42"/>
      <c r="E23" s="42"/>
      <c r="F23" s="42"/>
      <c r="G23" s="42"/>
      <c r="H23" s="42"/>
      <c r="I23" s="42"/>
      <c r="J23" s="42"/>
      <c r="K23" s="42"/>
      <c r="L23" s="42"/>
    </row>
    <row r="24" customFormat="false" ht="27" hidden="false" customHeight="true" outlineLevel="0" collapsed="false">
      <c r="A24" s="48"/>
      <c r="B24" s="42"/>
      <c r="C24" s="42"/>
      <c r="D24" s="42"/>
      <c r="E24" s="42"/>
      <c r="F24" s="42"/>
      <c r="G24" s="42"/>
      <c r="H24" s="42"/>
      <c r="I24" s="42"/>
      <c r="J24" s="42"/>
      <c r="K24" s="42"/>
      <c r="L24" s="42"/>
    </row>
    <row r="25" customFormat="false" ht="27" hidden="false" customHeight="true" outlineLevel="0" collapsed="false">
      <c r="A25" s="48"/>
      <c r="B25" s="42"/>
      <c r="C25" s="42"/>
      <c r="D25" s="42"/>
      <c r="E25" s="42"/>
      <c r="F25" s="42"/>
      <c r="G25" s="42"/>
      <c r="H25" s="42"/>
      <c r="I25" s="42"/>
      <c r="J25" s="42"/>
      <c r="K25" s="42"/>
      <c r="L25" s="42"/>
    </row>
    <row r="26" customFormat="false" ht="27" hidden="false" customHeight="true" outlineLevel="0" collapsed="false">
      <c r="A26" s="48"/>
      <c r="B26" s="42"/>
      <c r="C26" s="42"/>
      <c r="D26" s="42"/>
      <c r="E26" s="42"/>
      <c r="F26" s="42"/>
      <c r="G26" s="42"/>
      <c r="H26" s="42"/>
      <c r="I26" s="42"/>
      <c r="J26" s="42"/>
      <c r="K26" s="42"/>
      <c r="L26" s="42"/>
    </row>
    <row r="27" customFormat="false" ht="27" hidden="false" customHeight="true" outlineLevel="0" collapsed="false">
      <c r="A27" s="48"/>
      <c r="B27" s="42"/>
      <c r="C27" s="42"/>
      <c r="D27" s="42"/>
      <c r="E27" s="42"/>
      <c r="F27" s="42"/>
      <c r="G27" s="42"/>
      <c r="H27" s="42"/>
      <c r="I27" s="42"/>
      <c r="J27" s="42"/>
      <c r="K27" s="42"/>
      <c r="L27" s="42"/>
    </row>
    <row r="28" customFormat="false" ht="27" hidden="false" customHeight="true" outlineLevel="0" collapsed="false">
      <c r="A28" s="48"/>
      <c r="B28" s="42"/>
      <c r="C28" s="42"/>
      <c r="D28" s="42"/>
      <c r="E28" s="42"/>
      <c r="F28" s="42"/>
      <c r="G28" s="42"/>
      <c r="H28" s="42"/>
      <c r="I28" s="42"/>
      <c r="J28" s="42"/>
      <c r="K28" s="42"/>
      <c r="L28" s="42"/>
    </row>
    <row r="29" customFormat="false" ht="27" hidden="false" customHeight="true" outlineLevel="0" collapsed="false">
      <c r="A29" s="48"/>
      <c r="B29" s="42"/>
      <c r="C29" s="42"/>
      <c r="D29" s="42"/>
      <c r="E29" s="42"/>
      <c r="F29" s="42"/>
      <c r="G29" s="42"/>
      <c r="H29" s="42"/>
      <c r="I29" s="42"/>
      <c r="J29" s="42"/>
      <c r="K29" s="42"/>
      <c r="L29" s="42"/>
    </row>
    <row r="30" customFormat="false" ht="27" hidden="false" customHeight="true" outlineLevel="0" collapsed="false">
      <c r="A30" s="48"/>
      <c r="B30" s="42"/>
      <c r="C30" s="42"/>
      <c r="D30" s="42"/>
      <c r="E30" s="42"/>
      <c r="F30" s="42"/>
      <c r="G30" s="42"/>
      <c r="H30" s="42"/>
      <c r="I30" s="42"/>
      <c r="J30" s="42"/>
      <c r="K30" s="42"/>
      <c r="L30" s="42"/>
    </row>
    <row r="31" customFormat="false" ht="27" hidden="false" customHeight="true" outlineLevel="0" collapsed="false">
      <c r="A31" s="48"/>
      <c r="B31" s="42"/>
      <c r="C31" s="42"/>
      <c r="D31" s="42"/>
      <c r="E31" s="42"/>
      <c r="F31" s="42"/>
      <c r="G31" s="42"/>
      <c r="H31" s="42"/>
      <c r="I31" s="42"/>
      <c r="J31" s="42"/>
      <c r="K31" s="42"/>
      <c r="L31" s="42"/>
    </row>
    <row r="32" customFormat="false" ht="27" hidden="false" customHeight="true" outlineLevel="0" collapsed="false">
      <c r="A32" s="48"/>
      <c r="B32" s="42"/>
      <c r="C32" s="42"/>
      <c r="D32" s="42"/>
      <c r="E32" s="42"/>
      <c r="F32" s="42"/>
      <c r="G32" s="42"/>
      <c r="H32" s="42"/>
      <c r="I32" s="42"/>
      <c r="J32" s="42"/>
      <c r="K32" s="42"/>
      <c r="L32" s="42"/>
    </row>
    <row r="33" customFormat="false" ht="27" hidden="false" customHeight="true" outlineLevel="0" collapsed="false">
      <c r="A33" s="48"/>
      <c r="B33" s="42"/>
      <c r="C33" s="42"/>
      <c r="D33" s="42"/>
      <c r="E33" s="42"/>
      <c r="F33" s="42"/>
      <c r="G33" s="42"/>
      <c r="H33" s="42"/>
      <c r="I33" s="42"/>
      <c r="J33" s="42"/>
      <c r="K33" s="42"/>
      <c r="L33" s="42"/>
    </row>
    <row r="34" customFormat="false" ht="27" hidden="false" customHeight="true" outlineLevel="0" collapsed="false">
      <c r="A34" s="48"/>
      <c r="B34" s="42"/>
      <c r="C34" s="42"/>
      <c r="D34" s="42"/>
      <c r="E34" s="42"/>
      <c r="F34" s="42"/>
      <c r="G34" s="42"/>
      <c r="H34" s="42"/>
      <c r="I34" s="42"/>
      <c r="J34" s="42"/>
      <c r="K34" s="42"/>
      <c r="L34" s="42"/>
    </row>
    <row r="35" customFormat="false" ht="27" hidden="false" customHeight="true" outlineLevel="0" collapsed="false">
      <c r="A35" s="48"/>
      <c r="B35" s="42"/>
      <c r="C35" s="42"/>
      <c r="D35" s="42"/>
      <c r="E35" s="42"/>
      <c r="F35" s="42"/>
      <c r="G35" s="42"/>
      <c r="H35" s="42"/>
      <c r="I35" s="42"/>
      <c r="J35" s="42"/>
      <c r="K35" s="42"/>
      <c r="L35" s="42"/>
    </row>
    <row r="36" customFormat="false" ht="27" hidden="false" customHeight="true" outlineLevel="0" collapsed="false">
      <c r="A36" s="48"/>
      <c r="B36" s="42"/>
      <c r="C36" s="42"/>
      <c r="D36" s="42"/>
      <c r="E36" s="42"/>
      <c r="F36" s="42"/>
      <c r="G36" s="42"/>
      <c r="H36" s="42"/>
      <c r="I36" s="42"/>
      <c r="J36" s="42"/>
      <c r="K36" s="42"/>
      <c r="L36" s="42"/>
    </row>
    <row r="37" customFormat="false" ht="27" hidden="false" customHeight="true" outlineLevel="0" collapsed="false">
      <c r="A37" s="48"/>
      <c r="B37" s="42"/>
      <c r="C37" s="42"/>
      <c r="D37" s="42"/>
      <c r="E37" s="42"/>
      <c r="F37" s="42"/>
      <c r="G37" s="42"/>
      <c r="H37" s="42"/>
      <c r="I37" s="42"/>
      <c r="J37" s="42"/>
      <c r="K37" s="42"/>
      <c r="L37" s="42"/>
    </row>
    <row r="38" customFormat="false" ht="27" hidden="false" customHeight="true" outlineLevel="0" collapsed="false">
      <c r="A38" s="48"/>
      <c r="B38" s="42"/>
      <c r="C38" s="42"/>
      <c r="D38" s="42"/>
      <c r="E38" s="42"/>
      <c r="F38" s="42"/>
      <c r="G38" s="42"/>
      <c r="H38" s="42"/>
      <c r="I38" s="42"/>
      <c r="J38" s="42"/>
      <c r="K38" s="42"/>
      <c r="L38" s="42"/>
    </row>
    <row r="39" customFormat="false" ht="27" hidden="false" customHeight="true" outlineLevel="0" collapsed="false">
      <c r="A39" s="48"/>
      <c r="B39" s="42"/>
      <c r="C39" s="42"/>
      <c r="D39" s="42"/>
      <c r="E39" s="42"/>
      <c r="F39" s="42"/>
      <c r="G39" s="42"/>
      <c r="H39" s="42"/>
      <c r="I39" s="42"/>
      <c r="J39" s="42"/>
      <c r="K39" s="42"/>
      <c r="L39" s="42"/>
    </row>
    <row r="40" customFormat="false" ht="27" hidden="false" customHeight="true" outlineLevel="0" collapsed="false">
      <c r="A40" s="48"/>
      <c r="B40" s="42"/>
      <c r="C40" s="42"/>
      <c r="D40" s="42"/>
      <c r="E40" s="42"/>
      <c r="F40" s="42"/>
      <c r="G40" s="42"/>
      <c r="H40" s="42"/>
      <c r="I40" s="42"/>
      <c r="J40" s="42"/>
      <c r="K40" s="42"/>
      <c r="L40" s="42"/>
    </row>
    <row r="41" customFormat="false" ht="27" hidden="false" customHeight="true" outlineLevel="0" collapsed="false">
      <c r="A41" s="48"/>
      <c r="B41" s="42"/>
      <c r="C41" s="42"/>
      <c r="D41" s="42"/>
      <c r="E41" s="42"/>
      <c r="F41" s="42"/>
      <c r="G41" s="42"/>
      <c r="H41" s="42"/>
      <c r="I41" s="42"/>
      <c r="J41" s="42"/>
      <c r="K41" s="42"/>
      <c r="L41" s="42"/>
    </row>
    <row r="42" customFormat="false" ht="27" hidden="false" customHeight="true" outlineLevel="0" collapsed="false">
      <c r="A42" s="48"/>
      <c r="B42" s="42"/>
      <c r="C42" s="42"/>
      <c r="D42" s="42"/>
      <c r="E42" s="42"/>
      <c r="F42" s="42"/>
      <c r="G42" s="42"/>
      <c r="H42" s="42"/>
      <c r="I42" s="42"/>
      <c r="J42" s="42"/>
      <c r="K42" s="42"/>
      <c r="L42" s="42"/>
    </row>
    <row r="43" customFormat="false" ht="27" hidden="false" customHeight="true" outlineLevel="0" collapsed="false">
      <c r="A43" s="48"/>
      <c r="B43" s="42"/>
      <c r="C43" s="42"/>
      <c r="D43" s="42"/>
      <c r="E43" s="42"/>
      <c r="F43" s="42"/>
      <c r="G43" s="42"/>
      <c r="H43" s="42"/>
      <c r="I43" s="42"/>
      <c r="J43" s="42"/>
      <c r="K43" s="42"/>
      <c r="L43" s="42"/>
    </row>
    <row r="44" customFormat="false" ht="27" hidden="false" customHeight="true" outlineLevel="0" collapsed="false">
      <c r="A44" s="48"/>
      <c r="B44" s="42"/>
      <c r="C44" s="42"/>
      <c r="D44" s="42"/>
      <c r="E44" s="42"/>
      <c r="F44" s="42"/>
      <c r="G44" s="42"/>
      <c r="H44" s="42"/>
      <c r="I44" s="42"/>
      <c r="J44" s="42"/>
      <c r="K44" s="42"/>
      <c r="L44" s="42"/>
    </row>
    <row r="45" customFormat="false" ht="27" hidden="false" customHeight="true" outlineLevel="0" collapsed="false">
      <c r="A45" s="48"/>
      <c r="B45" s="42"/>
      <c r="C45" s="42"/>
      <c r="D45" s="42"/>
      <c r="E45" s="42"/>
      <c r="F45" s="42"/>
      <c r="G45" s="42"/>
      <c r="H45" s="42"/>
      <c r="I45" s="42"/>
      <c r="J45" s="42"/>
      <c r="K45" s="42"/>
      <c r="L45" s="42"/>
    </row>
    <row r="46" customFormat="false" ht="27" hidden="false" customHeight="true" outlineLevel="0" collapsed="false">
      <c r="A46" s="48"/>
      <c r="B46" s="42"/>
      <c r="C46" s="42"/>
      <c r="D46" s="42"/>
      <c r="E46" s="42"/>
      <c r="F46" s="42"/>
      <c r="G46" s="42"/>
      <c r="H46" s="42"/>
      <c r="I46" s="42"/>
      <c r="J46" s="42"/>
      <c r="K46" s="42"/>
      <c r="L46" s="42"/>
    </row>
    <row r="47" customFormat="false" ht="27" hidden="false" customHeight="true" outlineLevel="0" collapsed="false">
      <c r="A47" s="48"/>
      <c r="B47" s="42"/>
      <c r="C47" s="42"/>
      <c r="D47" s="42"/>
      <c r="E47" s="42"/>
      <c r="F47" s="42"/>
      <c r="G47" s="42"/>
      <c r="H47" s="42"/>
      <c r="I47" s="42"/>
      <c r="J47" s="42"/>
      <c r="K47" s="42"/>
      <c r="L47" s="42"/>
    </row>
    <row r="48" customFormat="false" ht="27" hidden="false" customHeight="true" outlineLevel="0" collapsed="false">
      <c r="A48" s="48"/>
      <c r="B48" s="42"/>
      <c r="C48" s="42"/>
      <c r="D48" s="42"/>
      <c r="E48" s="42"/>
      <c r="F48" s="42"/>
      <c r="G48" s="42"/>
      <c r="H48" s="42"/>
      <c r="I48" s="42"/>
      <c r="J48" s="42"/>
      <c r="K48" s="42"/>
      <c r="L48" s="42"/>
    </row>
    <row r="49" customFormat="false" ht="27" hidden="false" customHeight="true" outlineLevel="0" collapsed="false">
      <c r="A49" s="48"/>
      <c r="B49" s="42"/>
      <c r="C49" s="42"/>
      <c r="D49" s="42"/>
      <c r="E49" s="42"/>
      <c r="F49" s="42"/>
      <c r="G49" s="42"/>
      <c r="H49" s="42"/>
      <c r="I49" s="42"/>
      <c r="J49" s="42"/>
      <c r="K49" s="42"/>
      <c r="L49" s="42"/>
    </row>
    <row r="50" customFormat="false" ht="27" hidden="false" customHeight="true" outlineLevel="0" collapsed="false">
      <c r="A50" s="48"/>
      <c r="B50" s="42"/>
      <c r="C50" s="42"/>
      <c r="D50" s="42"/>
      <c r="E50" s="42"/>
      <c r="F50" s="42"/>
      <c r="G50" s="42"/>
      <c r="H50" s="42"/>
      <c r="I50" s="42"/>
      <c r="J50" s="42"/>
      <c r="K50" s="42"/>
      <c r="L50" s="42"/>
    </row>
    <row r="51" customFormat="false" ht="27" hidden="false" customHeight="true" outlineLevel="0" collapsed="false">
      <c r="A51" s="48"/>
      <c r="B51" s="42"/>
      <c r="C51" s="42"/>
      <c r="D51" s="42"/>
      <c r="E51" s="42"/>
      <c r="F51" s="42"/>
      <c r="G51" s="42"/>
      <c r="H51" s="42"/>
      <c r="I51" s="42"/>
      <c r="J51" s="42"/>
      <c r="K51" s="42"/>
      <c r="L51" s="42"/>
    </row>
    <row r="52" customFormat="false" ht="27" hidden="false" customHeight="true" outlineLevel="0" collapsed="false">
      <c r="A52" s="48"/>
      <c r="B52" s="42"/>
      <c r="C52" s="42"/>
      <c r="D52" s="42"/>
      <c r="E52" s="42"/>
      <c r="F52" s="42"/>
      <c r="G52" s="42"/>
      <c r="H52" s="42"/>
      <c r="I52" s="42"/>
      <c r="J52" s="42"/>
      <c r="K52" s="42"/>
      <c r="L52" s="42"/>
    </row>
    <row r="53" customFormat="false" ht="27" hidden="false" customHeight="true" outlineLevel="0" collapsed="false">
      <c r="A53" s="48"/>
      <c r="B53" s="42"/>
      <c r="C53" s="42"/>
      <c r="D53" s="42"/>
      <c r="E53" s="42"/>
      <c r="F53" s="42"/>
      <c r="G53" s="42"/>
      <c r="H53" s="42"/>
      <c r="I53" s="42"/>
      <c r="J53" s="42"/>
      <c r="K53" s="42"/>
      <c r="L53" s="42"/>
    </row>
    <row r="54" customFormat="false" ht="27" hidden="false" customHeight="true" outlineLevel="0" collapsed="false">
      <c r="A54" s="48"/>
      <c r="B54" s="42"/>
      <c r="C54" s="42"/>
      <c r="D54" s="42"/>
      <c r="E54" s="42"/>
      <c r="F54" s="42"/>
      <c r="G54" s="42"/>
      <c r="H54" s="42"/>
      <c r="I54" s="42"/>
      <c r="J54" s="42"/>
      <c r="K54" s="42"/>
      <c r="L54" s="42"/>
    </row>
    <row r="55" customFormat="false" ht="27" hidden="false" customHeight="true" outlineLevel="0" collapsed="false">
      <c r="A55" s="48"/>
      <c r="B55" s="42"/>
      <c r="C55" s="42"/>
      <c r="D55" s="42"/>
      <c r="E55" s="42"/>
      <c r="F55" s="42"/>
      <c r="G55" s="42"/>
      <c r="H55" s="42"/>
      <c r="I55" s="42"/>
      <c r="J55" s="42"/>
      <c r="K55" s="42"/>
      <c r="L55" s="42"/>
    </row>
    <row r="56" customFormat="false" ht="27" hidden="false" customHeight="true" outlineLevel="0" collapsed="false">
      <c r="A56" s="48"/>
      <c r="B56" s="42"/>
      <c r="C56" s="42"/>
      <c r="D56" s="42"/>
      <c r="E56" s="42"/>
      <c r="F56" s="42"/>
      <c r="G56" s="42"/>
      <c r="H56" s="42"/>
      <c r="I56" s="42"/>
      <c r="J56" s="42"/>
      <c r="K56" s="42"/>
      <c r="L56" s="42"/>
    </row>
    <row r="57" customFormat="false" ht="27" hidden="false" customHeight="true" outlineLevel="0" collapsed="false">
      <c r="A57" s="48"/>
      <c r="B57" s="42"/>
      <c r="C57" s="42"/>
      <c r="D57" s="42"/>
      <c r="E57" s="42"/>
      <c r="F57" s="42"/>
      <c r="G57" s="42"/>
      <c r="H57" s="42"/>
      <c r="I57" s="42"/>
      <c r="J57" s="42"/>
      <c r="K57" s="42"/>
      <c r="L57" s="42"/>
    </row>
    <row r="58" customFormat="false" ht="27" hidden="false" customHeight="true" outlineLevel="0" collapsed="false">
      <c r="A58" s="48"/>
      <c r="B58" s="42"/>
      <c r="C58" s="42"/>
      <c r="D58" s="42"/>
      <c r="E58" s="42"/>
      <c r="F58" s="42"/>
      <c r="G58" s="42"/>
      <c r="H58" s="42"/>
      <c r="I58" s="42"/>
      <c r="J58" s="42"/>
      <c r="K58" s="42"/>
      <c r="L58" s="42"/>
    </row>
    <row r="59" customFormat="false" ht="27" hidden="false" customHeight="true" outlineLevel="0" collapsed="false">
      <c r="A59" s="48"/>
      <c r="B59" s="42"/>
      <c r="C59" s="42"/>
      <c r="D59" s="42"/>
      <c r="E59" s="42"/>
      <c r="F59" s="42"/>
      <c r="G59" s="42"/>
      <c r="H59" s="42"/>
      <c r="I59" s="42"/>
      <c r="J59" s="42"/>
      <c r="K59" s="42"/>
      <c r="L59" s="42"/>
    </row>
    <row r="60" customFormat="false" ht="27" hidden="false" customHeight="true" outlineLevel="0" collapsed="false">
      <c r="A60" s="48"/>
      <c r="B60" s="42"/>
      <c r="C60" s="42"/>
      <c r="D60" s="42"/>
      <c r="E60" s="42"/>
      <c r="F60" s="42"/>
      <c r="G60" s="42"/>
      <c r="H60" s="42"/>
      <c r="I60" s="42"/>
      <c r="J60" s="42"/>
      <c r="K60" s="42"/>
      <c r="L60" s="42"/>
    </row>
    <row r="61" customFormat="false" ht="27" hidden="false" customHeight="true" outlineLevel="0" collapsed="false">
      <c r="A61" s="48"/>
      <c r="B61" s="42"/>
      <c r="C61" s="42"/>
      <c r="D61" s="42"/>
      <c r="E61" s="42"/>
      <c r="F61" s="42"/>
      <c r="G61" s="42"/>
      <c r="H61" s="42"/>
      <c r="I61" s="42"/>
      <c r="J61" s="42"/>
      <c r="K61" s="42"/>
      <c r="L61" s="42"/>
    </row>
    <row r="62" customFormat="false" ht="27" hidden="false" customHeight="true" outlineLevel="0" collapsed="false">
      <c r="A62" s="48"/>
      <c r="B62" s="42"/>
      <c r="C62" s="42"/>
      <c r="D62" s="42"/>
      <c r="E62" s="42"/>
      <c r="F62" s="42"/>
      <c r="G62" s="42"/>
      <c r="H62" s="42"/>
      <c r="I62" s="42"/>
      <c r="J62" s="42"/>
      <c r="K62" s="42"/>
      <c r="L62" s="42"/>
    </row>
    <row r="63" customFormat="false" ht="27" hidden="false" customHeight="true" outlineLevel="0" collapsed="false">
      <c r="A63" s="48"/>
      <c r="B63" s="42"/>
      <c r="C63" s="42"/>
      <c r="D63" s="42"/>
      <c r="E63" s="42"/>
      <c r="F63" s="42"/>
      <c r="G63" s="42"/>
      <c r="H63" s="42"/>
      <c r="I63" s="42"/>
      <c r="J63" s="42"/>
      <c r="K63" s="42"/>
      <c r="L63" s="42"/>
    </row>
    <row r="64" customFormat="false" ht="27" hidden="false" customHeight="true" outlineLevel="0" collapsed="false">
      <c r="A64" s="48"/>
      <c r="B64" s="42"/>
      <c r="C64" s="42"/>
      <c r="D64" s="42"/>
      <c r="E64" s="42"/>
      <c r="F64" s="42"/>
      <c r="G64" s="42"/>
      <c r="H64" s="42"/>
      <c r="I64" s="42"/>
      <c r="J64" s="42"/>
      <c r="K64" s="42"/>
      <c r="L64" s="42"/>
    </row>
    <row r="65" customFormat="false" ht="27" hidden="false" customHeight="true" outlineLevel="0" collapsed="false">
      <c r="A65" s="48"/>
      <c r="B65" s="42"/>
      <c r="C65" s="42"/>
      <c r="D65" s="42"/>
      <c r="E65" s="42"/>
      <c r="F65" s="42"/>
      <c r="G65" s="42"/>
      <c r="H65" s="42"/>
      <c r="I65" s="42"/>
      <c r="J65" s="42"/>
      <c r="K65" s="42"/>
      <c r="L65" s="42"/>
    </row>
    <row r="66" customFormat="false" ht="27" hidden="false" customHeight="true" outlineLevel="0" collapsed="false">
      <c r="A66" s="48"/>
      <c r="B66" s="42"/>
      <c r="C66" s="42"/>
      <c r="D66" s="42"/>
      <c r="E66" s="42"/>
      <c r="F66" s="42"/>
      <c r="G66" s="42"/>
      <c r="H66" s="42"/>
      <c r="I66" s="42"/>
      <c r="J66" s="42"/>
      <c r="K66" s="42"/>
      <c r="L66" s="42"/>
    </row>
    <row r="67" customFormat="false" ht="27" hidden="false" customHeight="true" outlineLevel="0" collapsed="false">
      <c r="A67" s="48"/>
      <c r="B67" s="42"/>
      <c r="C67" s="42"/>
      <c r="D67" s="42"/>
      <c r="E67" s="42"/>
      <c r="F67" s="42"/>
      <c r="G67" s="42"/>
      <c r="H67" s="42"/>
      <c r="I67" s="42"/>
      <c r="J67" s="42"/>
      <c r="K67" s="42"/>
      <c r="L67" s="42"/>
    </row>
    <row r="68" customFormat="false" ht="27" hidden="false" customHeight="true" outlineLevel="0" collapsed="false">
      <c r="A68" s="48"/>
      <c r="B68" s="42"/>
      <c r="C68" s="42"/>
      <c r="D68" s="42"/>
      <c r="E68" s="42"/>
      <c r="F68" s="42"/>
      <c r="G68" s="42"/>
      <c r="H68" s="42"/>
      <c r="I68" s="42"/>
      <c r="J68" s="42"/>
      <c r="K68" s="42"/>
      <c r="L68" s="42"/>
    </row>
    <row r="69" customFormat="false" ht="27" hidden="false" customHeight="true" outlineLevel="0" collapsed="false">
      <c r="A69" s="48"/>
      <c r="B69" s="42"/>
      <c r="C69" s="42"/>
      <c r="D69" s="42"/>
      <c r="E69" s="42"/>
      <c r="F69" s="42"/>
      <c r="G69" s="42"/>
      <c r="H69" s="42"/>
      <c r="I69" s="42"/>
      <c r="J69" s="42"/>
      <c r="K69" s="42"/>
      <c r="L69" s="42"/>
    </row>
    <row r="70" customFormat="false" ht="27" hidden="false" customHeight="true" outlineLevel="0" collapsed="false">
      <c r="A70" s="48"/>
      <c r="B70" s="42"/>
      <c r="C70" s="42"/>
      <c r="D70" s="42"/>
      <c r="E70" s="42"/>
      <c r="F70" s="42"/>
      <c r="G70" s="42"/>
      <c r="H70" s="42"/>
      <c r="I70" s="42"/>
      <c r="J70" s="42"/>
      <c r="K70" s="42"/>
      <c r="L70" s="42"/>
    </row>
    <row r="71" customFormat="false" ht="27" hidden="false" customHeight="true" outlineLevel="0" collapsed="false">
      <c r="A71" s="48"/>
      <c r="B71" s="42"/>
      <c r="C71" s="42"/>
      <c r="D71" s="42"/>
      <c r="E71" s="42"/>
      <c r="F71" s="42"/>
      <c r="G71" s="42"/>
      <c r="H71" s="42"/>
      <c r="I71" s="42"/>
      <c r="J71" s="42"/>
      <c r="K71" s="42"/>
      <c r="L71" s="42"/>
    </row>
    <row r="72" customFormat="false" ht="27" hidden="false" customHeight="true" outlineLevel="0" collapsed="false">
      <c r="A72" s="48"/>
      <c r="B72" s="42"/>
      <c r="C72" s="42"/>
      <c r="D72" s="42"/>
      <c r="E72" s="42"/>
      <c r="F72" s="42"/>
      <c r="G72" s="42"/>
      <c r="H72" s="42"/>
      <c r="I72" s="42"/>
      <c r="J72" s="42"/>
      <c r="K72" s="42"/>
      <c r="L72" s="42"/>
    </row>
    <row r="73" customFormat="false" ht="27" hidden="false" customHeight="true" outlineLevel="0" collapsed="false">
      <c r="A73" s="48"/>
      <c r="B73" s="42"/>
      <c r="C73" s="42"/>
      <c r="D73" s="42"/>
      <c r="E73" s="42"/>
      <c r="F73" s="42"/>
      <c r="G73" s="42"/>
      <c r="H73" s="42"/>
      <c r="I73" s="42"/>
      <c r="J73" s="42"/>
      <c r="K73" s="42"/>
      <c r="L73" s="42"/>
    </row>
    <row r="74" customFormat="false" ht="27" hidden="false" customHeight="true" outlineLevel="0" collapsed="false">
      <c r="A74" s="48"/>
      <c r="B74" s="42"/>
      <c r="C74" s="42"/>
      <c r="D74" s="42"/>
      <c r="E74" s="42"/>
      <c r="F74" s="42"/>
      <c r="G74" s="42"/>
      <c r="H74" s="42"/>
      <c r="I74" s="42"/>
      <c r="J74" s="42"/>
      <c r="K74" s="42"/>
      <c r="L74" s="42"/>
    </row>
    <row r="75" customFormat="false" ht="27" hidden="false" customHeight="true" outlineLevel="0" collapsed="false">
      <c r="A75" s="48"/>
      <c r="B75" s="42"/>
      <c r="C75" s="42"/>
      <c r="D75" s="42"/>
      <c r="E75" s="42"/>
      <c r="F75" s="42"/>
      <c r="G75" s="42"/>
      <c r="H75" s="42"/>
      <c r="I75" s="42"/>
      <c r="J75" s="42"/>
      <c r="K75" s="42"/>
      <c r="L75" s="42"/>
    </row>
    <row r="76" customFormat="false" ht="27" hidden="false" customHeight="true" outlineLevel="0" collapsed="false">
      <c r="A76" s="48"/>
      <c r="B76" s="42"/>
      <c r="C76" s="42"/>
      <c r="D76" s="42"/>
      <c r="E76" s="42"/>
      <c r="F76" s="42"/>
      <c r="G76" s="42"/>
      <c r="H76" s="42"/>
      <c r="I76" s="42"/>
      <c r="J76" s="42"/>
      <c r="K76" s="42"/>
      <c r="L76" s="42"/>
    </row>
    <row r="77" customFormat="false" ht="27" hidden="false" customHeight="true" outlineLevel="0" collapsed="false">
      <c r="A77" s="48"/>
      <c r="B77" s="42"/>
      <c r="C77" s="42"/>
      <c r="D77" s="42"/>
      <c r="E77" s="42"/>
      <c r="F77" s="42"/>
      <c r="G77" s="42"/>
      <c r="H77" s="42"/>
      <c r="I77" s="42"/>
      <c r="J77" s="42"/>
      <c r="K77" s="42"/>
      <c r="L77" s="42"/>
    </row>
    <row r="78" customFormat="false" ht="27" hidden="false" customHeight="true" outlineLevel="0" collapsed="false">
      <c r="A78" s="48"/>
      <c r="B78" s="42"/>
      <c r="C78" s="42"/>
      <c r="D78" s="42"/>
      <c r="E78" s="42"/>
      <c r="F78" s="42"/>
      <c r="G78" s="42"/>
      <c r="H78" s="42"/>
      <c r="I78" s="42"/>
      <c r="J78" s="42"/>
      <c r="K78" s="42"/>
      <c r="L78" s="42"/>
    </row>
    <row r="79" customFormat="false" ht="27" hidden="false" customHeight="true" outlineLevel="0" collapsed="false">
      <c r="A79" s="48"/>
      <c r="B79" s="42"/>
      <c r="C79" s="42"/>
      <c r="D79" s="42"/>
      <c r="E79" s="42"/>
      <c r="F79" s="42"/>
      <c r="G79" s="42"/>
      <c r="H79" s="42"/>
      <c r="I79" s="42"/>
      <c r="J79" s="42"/>
      <c r="K79" s="42"/>
      <c r="L79" s="42"/>
    </row>
    <row r="80" customFormat="false" ht="27" hidden="false" customHeight="true" outlineLevel="0" collapsed="false">
      <c r="A80" s="48"/>
      <c r="B80" s="42"/>
      <c r="C80" s="42"/>
      <c r="D80" s="42"/>
      <c r="E80" s="42"/>
      <c r="F80" s="42"/>
      <c r="G80" s="42"/>
      <c r="H80" s="42"/>
      <c r="I80" s="42"/>
      <c r="J80" s="42"/>
      <c r="K80" s="42"/>
      <c r="L80" s="42"/>
    </row>
    <row r="81" customFormat="false" ht="27" hidden="false" customHeight="true" outlineLevel="0" collapsed="false">
      <c r="A81" s="48"/>
      <c r="B81" s="42"/>
      <c r="C81" s="42"/>
      <c r="D81" s="42"/>
      <c r="E81" s="42"/>
      <c r="F81" s="42"/>
      <c r="G81" s="42"/>
      <c r="H81" s="42"/>
      <c r="I81" s="42"/>
      <c r="J81" s="42"/>
      <c r="K81" s="42"/>
      <c r="L81" s="42"/>
    </row>
    <row r="82" customFormat="false" ht="27" hidden="false" customHeight="true" outlineLevel="0" collapsed="false">
      <c r="A82" s="48"/>
      <c r="B82" s="42"/>
      <c r="C82" s="42"/>
      <c r="D82" s="42"/>
      <c r="E82" s="42"/>
      <c r="F82" s="42"/>
      <c r="G82" s="42"/>
      <c r="H82" s="42"/>
      <c r="I82" s="42"/>
      <c r="J82" s="42"/>
      <c r="K82" s="42"/>
      <c r="L82" s="42"/>
    </row>
    <row r="83" customFormat="false" ht="27" hidden="false" customHeight="true" outlineLevel="0" collapsed="false">
      <c r="A83" s="48"/>
      <c r="B83" s="42"/>
      <c r="C83" s="42"/>
      <c r="D83" s="42"/>
      <c r="E83" s="42"/>
      <c r="F83" s="42"/>
      <c r="G83" s="42"/>
      <c r="H83" s="42"/>
      <c r="I83" s="42"/>
      <c r="J83" s="42"/>
      <c r="K83" s="42"/>
      <c r="L83" s="42"/>
    </row>
    <row r="84" customFormat="false" ht="27" hidden="false" customHeight="true" outlineLevel="0" collapsed="false">
      <c r="A84" s="48"/>
      <c r="B84" s="42"/>
      <c r="C84" s="42"/>
      <c r="D84" s="42"/>
      <c r="E84" s="42"/>
      <c r="F84" s="42"/>
      <c r="G84" s="42"/>
      <c r="H84" s="42"/>
      <c r="I84" s="42"/>
      <c r="J84" s="42"/>
      <c r="K84" s="42"/>
      <c r="L84" s="42"/>
    </row>
    <row r="85" customFormat="false" ht="27" hidden="false" customHeight="true" outlineLevel="0" collapsed="false">
      <c r="A85" s="48"/>
      <c r="B85" s="42"/>
      <c r="C85" s="42"/>
      <c r="D85" s="42"/>
      <c r="E85" s="42"/>
      <c r="F85" s="42"/>
      <c r="G85" s="42"/>
      <c r="H85" s="42"/>
      <c r="I85" s="42"/>
      <c r="J85" s="42"/>
      <c r="K85" s="42"/>
      <c r="L85" s="42"/>
    </row>
    <row r="86" customFormat="false" ht="27" hidden="false" customHeight="true" outlineLevel="0" collapsed="false">
      <c r="A86" s="48"/>
      <c r="B86" s="42"/>
      <c r="C86" s="42"/>
      <c r="D86" s="42"/>
      <c r="E86" s="42"/>
      <c r="F86" s="42"/>
      <c r="G86" s="42"/>
      <c r="H86" s="42"/>
      <c r="I86" s="42"/>
      <c r="J86" s="42"/>
      <c r="K86" s="42"/>
      <c r="L86" s="42"/>
    </row>
    <row r="87" customFormat="false" ht="27" hidden="false" customHeight="true" outlineLevel="0" collapsed="false">
      <c r="A87" s="48"/>
      <c r="B87" s="42"/>
      <c r="C87" s="42"/>
      <c r="D87" s="42"/>
      <c r="E87" s="42"/>
      <c r="F87" s="42"/>
      <c r="G87" s="42"/>
      <c r="H87" s="42"/>
      <c r="I87" s="42"/>
      <c r="J87" s="42"/>
      <c r="K87" s="42"/>
      <c r="L87" s="42"/>
    </row>
    <row r="88" customFormat="false" ht="27" hidden="false" customHeight="true" outlineLevel="0" collapsed="false">
      <c r="A88" s="48"/>
      <c r="B88" s="42"/>
      <c r="C88" s="42"/>
      <c r="D88" s="42"/>
      <c r="E88" s="42"/>
      <c r="F88" s="42"/>
      <c r="G88" s="42"/>
      <c r="H88" s="42"/>
      <c r="I88" s="42"/>
      <c r="J88" s="42"/>
      <c r="K88" s="42"/>
      <c r="L88" s="42"/>
    </row>
    <row r="89" customFormat="false" ht="27" hidden="false" customHeight="true" outlineLevel="0" collapsed="false">
      <c r="A89" s="48"/>
      <c r="B89" s="42"/>
      <c r="C89" s="42"/>
      <c r="D89" s="42"/>
      <c r="E89" s="42"/>
      <c r="F89" s="42"/>
      <c r="G89" s="42"/>
      <c r="H89" s="42"/>
      <c r="I89" s="42"/>
      <c r="J89" s="42"/>
      <c r="K89" s="42"/>
      <c r="L89" s="42"/>
    </row>
    <row r="90" customFormat="false" ht="27" hidden="false" customHeight="true" outlineLevel="0" collapsed="false">
      <c r="A90" s="48"/>
      <c r="B90" s="42"/>
      <c r="C90" s="42"/>
      <c r="D90" s="42"/>
      <c r="E90" s="42"/>
      <c r="F90" s="42"/>
      <c r="G90" s="42"/>
      <c r="H90" s="42"/>
      <c r="I90" s="42"/>
      <c r="J90" s="42"/>
      <c r="K90" s="42"/>
      <c r="L90" s="42"/>
    </row>
    <row r="91" customFormat="false" ht="27" hidden="false" customHeight="true" outlineLevel="0" collapsed="false">
      <c r="A91" s="48"/>
      <c r="B91" s="42"/>
      <c r="C91" s="42"/>
      <c r="D91" s="42"/>
      <c r="E91" s="42"/>
      <c r="F91" s="42"/>
      <c r="G91" s="42"/>
      <c r="H91" s="42"/>
      <c r="I91" s="42"/>
      <c r="J91" s="42"/>
      <c r="K91" s="42"/>
      <c r="L91" s="42"/>
    </row>
    <row r="92" customFormat="false" ht="27" hidden="false" customHeight="true" outlineLevel="0" collapsed="false">
      <c r="A92" s="48"/>
      <c r="B92" s="42"/>
      <c r="C92" s="42"/>
      <c r="D92" s="42"/>
      <c r="E92" s="42"/>
      <c r="F92" s="42"/>
      <c r="G92" s="42"/>
      <c r="H92" s="42"/>
      <c r="I92" s="42"/>
      <c r="J92" s="42"/>
      <c r="K92" s="42"/>
      <c r="L92" s="42"/>
    </row>
    <row r="93" customFormat="false" ht="27" hidden="false" customHeight="true" outlineLevel="0" collapsed="false">
      <c r="A93" s="48"/>
      <c r="B93" s="42"/>
      <c r="C93" s="42"/>
      <c r="D93" s="42"/>
      <c r="E93" s="42"/>
      <c r="F93" s="42"/>
      <c r="G93" s="42"/>
      <c r="H93" s="42"/>
      <c r="I93" s="42"/>
      <c r="J93" s="42"/>
      <c r="K93" s="42"/>
      <c r="L93" s="42"/>
    </row>
    <row r="94" customFormat="false" ht="27" hidden="false" customHeight="true" outlineLevel="0" collapsed="false">
      <c r="A94" s="48"/>
      <c r="B94" s="42"/>
      <c r="C94" s="42"/>
      <c r="D94" s="42"/>
      <c r="E94" s="42"/>
      <c r="F94" s="42"/>
      <c r="G94" s="42"/>
      <c r="H94" s="42"/>
      <c r="I94" s="42"/>
      <c r="J94" s="42"/>
      <c r="K94" s="42"/>
      <c r="L94" s="42"/>
    </row>
    <row r="95" customFormat="false" ht="27" hidden="false" customHeight="true" outlineLevel="0" collapsed="false">
      <c r="A95" s="48"/>
      <c r="B95" s="42"/>
      <c r="C95" s="42"/>
      <c r="D95" s="42"/>
      <c r="E95" s="42"/>
      <c r="F95" s="42"/>
      <c r="G95" s="42"/>
      <c r="H95" s="42"/>
      <c r="I95" s="42"/>
      <c r="J95" s="42"/>
      <c r="K95" s="42"/>
      <c r="L95" s="42"/>
    </row>
    <row r="96" customFormat="false" ht="27" hidden="false" customHeight="true" outlineLevel="0" collapsed="false">
      <c r="A96" s="48"/>
      <c r="B96" s="42"/>
      <c r="C96" s="42"/>
      <c r="D96" s="42"/>
      <c r="E96" s="42"/>
      <c r="F96" s="42"/>
      <c r="G96" s="42"/>
      <c r="H96" s="42"/>
      <c r="I96" s="42"/>
      <c r="J96" s="42"/>
      <c r="K96" s="42"/>
      <c r="L96" s="42"/>
    </row>
    <row r="97" customFormat="false" ht="27" hidden="false" customHeight="true" outlineLevel="0" collapsed="false">
      <c r="A97" s="48"/>
      <c r="B97" s="42"/>
      <c r="C97" s="42"/>
      <c r="D97" s="42"/>
      <c r="E97" s="42"/>
      <c r="F97" s="42"/>
      <c r="G97" s="42"/>
      <c r="H97" s="42"/>
      <c r="I97" s="42"/>
      <c r="J97" s="42"/>
      <c r="K97" s="42"/>
      <c r="L97" s="42"/>
    </row>
    <row r="98" customFormat="false" ht="27" hidden="false" customHeight="true" outlineLevel="0" collapsed="false">
      <c r="A98" s="48"/>
      <c r="B98" s="42"/>
      <c r="C98" s="42"/>
      <c r="D98" s="42"/>
      <c r="E98" s="42"/>
      <c r="F98" s="42"/>
      <c r="G98" s="42"/>
      <c r="H98" s="42"/>
      <c r="I98" s="42"/>
      <c r="J98" s="42"/>
      <c r="K98" s="42"/>
      <c r="L98" s="42"/>
    </row>
    <row r="99" customFormat="false" ht="27" hidden="false" customHeight="true" outlineLevel="0" collapsed="false">
      <c r="A99" s="48"/>
      <c r="B99" s="42"/>
      <c r="C99" s="42"/>
      <c r="D99" s="42"/>
      <c r="E99" s="42"/>
      <c r="F99" s="42"/>
      <c r="G99" s="42"/>
      <c r="H99" s="42"/>
      <c r="I99" s="42"/>
      <c r="J99" s="42"/>
      <c r="K99" s="42"/>
      <c r="L99" s="42"/>
    </row>
    <row r="100" customFormat="false" ht="27" hidden="false" customHeight="true" outlineLevel="0" collapsed="false">
      <c r="A100" s="48"/>
      <c r="B100" s="42"/>
      <c r="C100" s="42"/>
      <c r="D100" s="42"/>
      <c r="E100" s="42"/>
      <c r="F100" s="42"/>
      <c r="G100" s="42"/>
      <c r="H100" s="42"/>
      <c r="I100" s="42"/>
      <c r="J100" s="42"/>
      <c r="K100" s="42"/>
      <c r="L100" s="42"/>
    </row>
    <row r="101" customFormat="false" ht="27" hidden="false" customHeight="true" outlineLevel="0" collapsed="false">
      <c r="A101" s="48"/>
      <c r="B101" s="42"/>
      <c r="C101" s="42"/>
      <c r="D101" s="42"/>
      <c r="E101" s="42"/>
      <c r="F101" s="42"/>
      <c r="G101" s="42"/>
      <c r="H101" s="42"/>
      <c r="I101" s="42"/>
      <c r="J101" s="42"/>
      <c r="K101" s="42"/>
      <c r="L101" s="42"/>
    </row>
    <row r="102" customFormat="false" ht="27" hidden="false" customHeight="true" outlineLevel="0" collapsed="false">
      <c r="A102" s="48"/>
      <c r="B102" s="42"/>
      <c r="C102" s="42"/>
      <c r="D102" s="42"/>
      <c r="E102" s="42"/>
      <c r="F102" s="42"/>
      <c r="G102" s="42"/>
      <c r="H102" s="42"/>
      <c r="I102" s="42"/>
      <c r="J102" s="42"/>
      <c r="K102" s="42"/>
      <c r="L102" s="42"/>
    </row>
    <row r="103" customFormat="false" ht="27" hidden="false" customHeight="true" outlineLevel="0" collapsed="false">
      <c r="A103" s="48"/>
      <c r="B103" s="42"/>
      <c r="C103" s="42"/>
      <c r="D103" s="42"/>
      <c r="E103" s="42"/>
      <c r="F103" s="42"/>
      <c r="G103" s="42"/>
      <c r="H103" s="42"/>
      <c r="I103" s="42"/>
      <c r="J103" s="42"/>
      <c r="K103" s="42"/>
      <c r="L103" s="42"/>
    </row>
    <row r="104" customFormat="false" ht="27" hidden="false" customHeight="true" outlineLevel="0" collapsed="false">
      <c r="A104" s="48"/>
      <c r="B104" s="42"/>
      <c r="C104" s="42"/>
      <c r="D104" s="42"/>
      <c r="E104" s="42"/>
      <c r="F104" s="42"/>
      <c r="G104" s="42"/>
      <c r="H104" s="42"/>
      <c r="I104" s="42"/>
      <c r="J104" s="42"/>
      <c r="K104" s="42"/>
      <c r="L104" s="42"/>
    </row>
    <row r="105" customFormat="false" ht="27" hidden="false" customHeight="true" outlineLevel="0" collapsed="false">
      <c r="A105" s="48"/>
      <c r="B105" s="42"/>
      <c r="C105" s="42"/>
      <c r="D105" s="42"/>
      <c r="E105" s="42"/>
      <c r="F105" s="42"/>
      <c r="G105" s="42"/>
      <c r="H105" s="42"/>
      <c r="I105" s="42"/>
      <c r="J105" s="42"/>
      <c r="K105" s="42"/>
      <c r="L105" s="42"/>
    </row>
    <row r="106" customFormat="false" ht="27" hidden="false" customHeight="true" outlineLevel="0" collapsed="false">
      <c r="A106" s="48"/>
      <c r="B106" s="42"/>
      <c r="C106" s="42"/>
      <c r="D106" s="42"/>
      <c r="E106" s="42"/>
      <c r="F106" s="42"/>
      <c r="G106" s="42"/>
      <c r="H106" s="42"/>
      <c r="I106" s="42"/>
      <c r="J106" s="42"/>
      <c r="K106" s="42"/>
      <c r="L106" s="42"/>
    </row>
    <row r="107" customFormat="false" ht="27" hidden="false" customHeight="true" outlineLevel="0" collapsed="false">
      <c r="A107" s="48"/>
      <c r="B107" s="42"/>
      <c r="C107" s="42"/>
      <c r="D107" s="42"/>
      <c r="E107" s="42"/>
      <c r="F107" s="42"/>
      <c r="G107" s="42"/>
      <c r="H107" s="42"/>
      <c r="I107" s="42"/>
      <c r="J107" s="42"/>
      <c r="K107" s="42"/>
      <c r="L107" s="42"/>
    </row>
    <row r="108" customFormat="false" ht="27" hidden="false" customHeight="true" outlineLevel="0" collapsed="false">
      <c r="A108" s="48"/>
      <c r="B108" s="42"/>
      <c r="C108" s="42"/>
      <c r="D108" s="42"/>
      <c r="E108" s="42"/>
      <c r="F108" s="42"/>
      <c r="G108" s="42"/>
      <c r="H108" s="42"/>
      <c r="I108" s="42"/>
      <c r="J108" s="42"/>
      <c r="K108" s="42"/>
      <c r="L108" s="42"/>
    </row>
    <row r="109" customFormat="false" ht="27" hidden="false" customHeight="true" outlineLevel="0" collapsed="false">
      <c r="A109" s="48"/>
      <c r="B109" s="42"/>
      <c r="C109" s="42"/>
      <c r="D109" s="42"/>
      <c r="E109" s="42"/>
      <c r="F109" s="42"/>
      <c r="G109" s="42"/>
      <c r="H109" s="42"/>
      <c r="I109" s="42"/>
      <c r="J109" s="42"/>
      <c r="K109" s="42"/>
      <c r="L109" s="42"/>
    </row>
    <row r="110" customFormat="false" ht="27" hidden="false" customHeight="true" outlineLevel="0" collapsed="false">
      <c r="A110" s="48"/>
      <c r="B110" s="42"/>
      <c r="C110" s="42"/>
      <c r="D110" s="42"/>
      <c r="E110" s="42"/>
      <c r="F110" s="42"/>
      <c r="G110" s="42"/>
      <c r="H110" s="42"/>
      <c r="I110" s="42"/>
      <c r="J110" s="42"/>
      <c r="K110" s="42"/>
      <c r="L110" s="42"/>
    </row>
    <row r="111" customFormat="false" ht="27" hidden="false" customHeight="true" outlineLevel="0" collapsed="false">
      <c r="A111" s="48"/>
      <c r="B111" s="42"/>
      <c r="C111" s="42"/>
      <c r="D111" s="42"/>
      <c r="E111" s="42"/>
      <c r="F111" s="42"/>
      <c r="G111" s="42"/>
      <c r="H111" s="42"/>
      <c r="I111" s="42"/>
      <c r="J111" s="42"/>
      <c r="K111" s="42"/>
      <c r="L111" s="42"/>
    </row>
    <row r="112" customFormat="false" ht="27" hidden="false" customHeight="true" outlineLevel="0" collapsed="false">
      <c r="A112" s="48"/>
      <c r="B112" s="42"/>
      <c r="C112" s="42"/>
      <c r="D112" s="42"/>
      <c r="E112" s="42"/>
      <c r="F112" s="42"/>
      <c r="G112" s="42"/>
      <c r="H112" s="42"/>
      <c r="I112" s="42"/>
      <c r="J112" s="42"/>
      <c r="K112" s="42"/>
      <c r="L112" s="42"/>
    </row>
    <row r="113" customFormat="false" ht="27" hidden="false" customHeight="true" outlineLevel="0" collapsed="false">
      <c r="A113" s="48"/>
      <c r="B113" s="42"/>
      <c r="C113" s="42"/>
      <c r="D113" s="42"/>
      <c r="E113" s="42"/>
      <c r="F113" s="42"/>
      <c r="G113" s="42"/>
      <c r="H113" s="42"/>
      <c r="I113" s="42"/>
      <c r="J113" s="42"/>
      <c r="K113" s="42"/>
      <c r="L113" s="42"/>
    </row>
    <row r="114" customFormat="false" ht="27" hidden="false" customHeight="true" outlineLevel="0" collapsed="false">
      <c r="A114" s="48"/>
      <c r="B114" s="42"/>
      <c r="C114" s="42"/>
      <c r="D114" s="42"/>
      <c r="E114" s="42"/>
      <c r="F114" s="42"/>
      <c r="G114" s="42"/>
      <c r="H114" s="42"/>
      <c r="I114" s="42"/>
      <c r="J114" s="42"/>
      <c r="K114" s="42"/>
      <c r="L114" s="42"/>
    </row>
    <row r="115" customFormat="false" ht="27" hidden="false" customHeight="true" outlineLevel="0" collapsed="false">
      <c r="A115" s="48"/>
      <c r="B115" s="42"/>
      <c r="C115" s="42"/>
      <c r="D115" s="42"/>
      <c r="E115" s="42"/>
      <c r="F115" s="42"/>
      <c r="G115" s="42"/>
      <c r="H115" s="42"/>
      <c r="I115" s="42"/>
      <c r="J115" s="42"/>
      <c r="K115" s="42"/>
      <c r="L115" s="42"/>
    </row>
    <row r="116" customFormat="false" ht="27" hidden="false" customHeight="true" outlineLevel="0" collapsed="false">
      <c r="A116" s="48"/>
      <c r="B116" s="42"/>
      <c r="C116" s="42"/>
      <c r="D116" s="42"/>
      <c r="E116" s="42"/>
      <c r="F116" s="42"/>
      <c r="G116" s="42"/>
      <c r="H116" s="42"/>
      <c r="I116" s="42"/>
      <c r="J116" s="42"/>
      <c r="K116" s="42"/>
      <c r="L116" s="42"/>
    </row>
    <row r="117" customFormat="false" ht="27" hidden="false" customHeight="true" outlineLevel="0" collapsed="false">
      <c r="A117" s="48"/>
      <c r="B117" s="42"/>
      <c r="C117" s="42"/>
      <c r="D117" s="42"/>
      <c r="E117" s="42"/>
      <c r="F117" s="42"/>
      <c r="G117" s="42"/>
      <c r="H117" s="42"/>
      <c r="I117" s="42"/>
      <c r="J117" s="42"/>
      <c r="K117" s="42"/>
      <c r="L117" s="42"/>
    </row>
    <row r="118" customFormat="false" ht="27" hidden="false" customHeight="true" outlineLevel="0" collapsed="false">
      <c r="A118" s="48"/>
      <c r="B118" s="42"/>
      <c r="C118" s="42"/>
      <c r="D118" s="42"/>
      <c r="E118" s="42"/>
      <c r="F118" s="42"/>
      <c r="G118" s="42"/>
      <c r="H118" s="42"/>
      <c r="I118" s="42"/>
      <c r="J118" s="42"/>
      <c r="K118" s="42"/>
      <c r="L118" s="42"/>
    </row>
    <row r="119" customFormat="false" ht="27" hidden="false" customHeight="true" outlineLevel="0" collapsed="false">
      <c r="A119" s="48"/>
      <c r="B119" s="42"/>
      <c r="C119" s="42"/>
      <c r="D119" s="42"/>
      <c r="E119" s="42"/>
      <c r="F119" s="42"/>
      <c r="G119" s="42"/>
      <c r="H119" s="42"/>
      <c r="I119" s="42"/>
      <c r="J119" s="42"/>
      <c r="K119" s="42"/>
      <c r="L119" s="42"/>
    </row>
    <row r="120" customFormat="false" ht="27" hidden="false" customHeight="true" outlineLevel="0" collapsed="false">
      <c r="A120" s="48"/>
      <c r="B120" s="42"/>
      <c r="C120" s="42"/>
      <c r="D120" s="42"/>
      <c r="E120" s="42"/>
      <c r="F120" s="42"/>
      <c r="G120" s="42"/>
      <c r="H120" s="42"/>
      <c r="I120" s="42"/>
      <c r="J120" s="42"/>
      <c r="K120" s="42"/>
      <c r="L120" s="42"/>
    </row>
    <row r="121" customFormat="false" ht="27" hidden="false" customHeight="true" outlineLevel="0" collapsed="false">
      <c r="A121" s="48"/>
      <c r="B121" s="42"/>
      <c r="C121" s="42"/>
      <c r="D121" s="42"/>
      <c r="E121" s="42"/>
      <c r="F121" s="42"/>
      <c r="G121" s="42"/>
      <c r="H121" s="42"/>
      <c r="I121" s="42"/>
      <c r="J121" s="42"/>
      <c r="K121" s="42"/>
      <c r="L121" s="42"/>
    </row>
    <row r="122" customFormat="false" ht="27" hidden="false" customHeight="true" outlineLevel="0" collapsed="false">
      <c r="A122" s="48"/>
      <c r="B122" s="42"/>
      <c r="C122" s="42"/>
      <c r="D122" s="42"/>
      <c r="E122" s="42"/>
      <c r="F122" s="42"/>
      <c r="G122" s="42"/>
      <c r="H122" s="42"/>
      <c r="I122" s="42"/>
      <c r="J122" s="42"/>
      <c r="K122" s="42"/>
      <c r="L122" s="42"/>
    </row>
    <row r="123" customFormat="false" ht="27" hidden="false" customHeight="true" outlineLevel="0" collapsed="false">
      <c r="A123" s="48"/>
      <c r="B123" s="42"/>
      <c r="C123" s="42"/>
      <c r="D123" s="42"/>
      <c r="E123" s="42"/>
      <c r="F123" s="42"/>
      <c r="G123" s="42"/>
      <c r="H123" s="42"/>
      <c r="I123" s="42"/>
      <c r="J123" s="42"/>
      <c r="K123" s="42"/>
      <c r="L123" s="42"/>
    </row>
    <row r="124" customFormat="false" ht="27" hidden="false" customHeight="true" outlineLevel="0" collapsed="false">
      <c r="A124" s="48"/>
      <c r="B124" s="42"/>
      <c r="C124" s="42"/>
      <c r="D124" s="42"/>
      <c r="E124" s="42"/>
      <c r="F124" s="42"/>
      <c r="G124" s="42"/>
      <c r="H124" s="42"/>
      <c r="I124" s="42"/>
      <c r="J124" s="42"/>
      <c r="K124" s="42"/>
      <c r="L124" s="42"/>
    </row>
    <row r="125" customFormat="false" ht="27" hidden="false" customHeight="true" outlineLevel="0" collapsed="false">
      <c r="A125" s="48"/>
      <c r="B125" s="42"/>
      <c r="C125" s="42"/>
      <c r="D125" s="42"/>
      <c r="E125" s="42"/>
      <c r="F125" s="42"/>
      <c r="G125" s="42"/>
      <c r="H125" s="42"/>
      <c r="I125" s="42"/>
      <c r="J125" s="42"/>
      <c r="K125" s="42"/>
      <c r="L125" s="42"/>
    </row>
    <row r="126" customFormat="false" ht="27" hidden="false" customHeight="true" outlineLevel="0" collapsed="false">
      <c r="A126" s="48"/>
      <c r="B126" s="42"/>
      <c r="C126" s="42"/>
      <c r="D126" s="42"/>
      <c r="E126" s="42"/>
      <c r="F126" s="42"/>
      <c r="G126" s="42"/>
      <c r="H126" s="42"/>
      <c r="I126" s="42"/>
      <c r="J126" s="42"/>
      <c r="K126" s="42"/>
      <c r="L126" s="42"/>
    </row>
    <row r="127" customFormat="false" ht="27" hidden="false" customHeight="true" outlineLevel="0" collapsed="false">
      <c r="A127" s="48"/>
      <c r="B127" s="42"/>
      <c r="C127" s="42"/>
      <c r="D127" s="42"/>
      <c r="E127" s="42"/>
      <c r="F127" s="42"/>
      <c r="G127" s="42"/>
      <c r="H127" s="42"/>
      <c r="I127" s="42"/>
      <c r="J127" s="42"/>
      <c r="K127" s="42"/>
      <c r="L127" s="42"/>
    </row>
    <row r="128" customFormat="false" ht="27" hidden="false" customHeight="true" outlineLevel="0" collapsed="false">
      <c r="A128" s="48"/>
      <c r="B128" s="42"/>
      <c r="C128" s="42"/>
      <c r="D128" s="42"/>
      <c r="E128" s="42"/>
      <c r="F128" s="42"/>
      <c r="G128" s="42"/>
      <c r="H128" s="42"/>
      <c r="I128" s="42"/>
      <c r="J128" s="42"/>
      <c r="K128" s="42"/>
      <c r="L128" s="42"/>
    </row>
    <row r="129" customFormat="false" ht="27" hidden="false" customHeight="true" outlineLevel="0" collapsed="false">
      <c r="A129" s="48"/>
      <c r="B129" s="42"/>
      <c r="C129" s="42"/>
      <c r="D129" s="42"/>
      <c r="E129" s="42"/>
      <c r="F129" s="42"/>
      <c r="G129" s="42"/>
      <c r="H129" s="42"/>
      <c r="I129" s="42"/>
      <c r="J129" s="42"/>
      <c r="K129" s="42"/>
      <c r="L129" s="42"/>
    </row>
    <row r="130" customFormat="false" ht="27" hidden="false" customHeight="true" outlineLevel="0" collapsed="false">
      <c r="A130" s="48"/>
      <c r="B130" s="42"/>
      <c r="C130" s="42"/>
      <c r="D130" s="42"/>
      <c r="E130" s="42"/>
      <c r="F130" s="42"/>
      <c r="G130" s="42"/>
      <c r="H130" s="42"/>
      <c r="I130" s="42"/>
      <c r="J130" s="42"/>
      <c r="K130" s="42"/>
      <c r="L130" s="42"/>
    </row>
    <row r="131" customFormat="false" ht="27" hidden="false" customHeight="true" outlineLevel="0" collapsed="false">
      <c r="A131" s="48"/>
      <c r="B131" s="42"/>
      <c r="C131" s="42"/>
      <c r="D131" s="42"/>
      <c r="E131" s="42"/>
      <c r="F131" s="42"/>
      <c r="G131" s="42"/>
      <c r="H131" s="42"/>
      <c r="I131" s="42"/>
      <c r="J131" s="42"/>
      <c r="K131" s="42"/>
      <c r="L131" s="42"/>
    </row>
    <row r="132" customFormat="false" ht="27" hidden="false" customHeight="true" outlineLevel="0" collapsed="false">
      <c r="A132" s="48"/>
      <c r="B132" s="42"/>
      <c r="C132" s="42"/>
      <c r="D132" s="42"/>
      <c r="E132" s="42"/>
      <c r="F132" s="42"/>
      <c r="G132" s="42"/>
      <c r="H132" s="42"/>
      <c r="I132" s="42"/>
      <c r="J132" s="42"/>
      <c r="K132" s="42"/>
      <c r="L132" s="42"/>
    </row>
    <row r="133" customFormat="false" ht="27" hidden="false" customHeight="true" outlineLevel="0" collapsed="false">
      <c r="A133" s="48"/>
      <c r="B133" s="42"/>
      <c r="C133" s="42"/>
      <c r="D133" s="42"/>
      <c r="E133" s="42"/>
      <c r="F133" s="42"/>
      <c r="G133" s="42"/>
      <c r="H133" s="42"/>
      <c r="I133" s="42"/>
      <c r="J133" s="42"/>
      <c r="K133" s="42"/>
      <c r="L133" s="42"/>
    </row>
    <row r="134" customFormat="false" ht="27" hidden="false" customHeight="true" outlineLevel="0" collapsed="false">
      <c r="A134" s="48"/>
      <c r="B134" s="42"/>
      <c r="C134" s="42"/>
      <c r="D134" s="42"/>
      <c r="E134" s="42"/>
      <c r="F134" s="42"/>
      <c r="G134" s="42"/>
      <c r="H134" s="42"/>
      <c r="I134" s="42"/>
      <c r="J134" s="42"/>
      <c r="K134" s="42"/>
      <c r="L134" s="42"/>
    </row>
    <row r="135" customFormat="false" ht="27" hidden="false" customHeight="true" outlineLevel="0" collapsed="false">
      <c r="A135" s="48"/>
      <c r="B135" s="42"/>
      <c r="C135" s="42"/>
      <c r="D135" s="42"/>
      <c r="E135" s="42"/>
      <c r="F135" s="42"/>
      <c r="G135" s="42"/>
      <c r="H135" s="42"/>
      <c r="I135" s="42"/>
      <c r="J135" s="42"/>
      <c r="K135" s="42"/>
      <c r="L135" s="42"/>
    </row>
    <row r="136" customFormat="false" ht="27" hidden="false" customHeight="true" outlineLevel="0" collapsed="false">
      <c r="A136" s="48"/>
      <c r="B136" s="42"/>
      <c r="C136" s="42"/>
      <c r="D136" s="42"/>
      <c r="E136" s="42"/>
      <c r="F136" s="42"/>
      <c r="G136" s="42"/>
      <c r="H136" s="42"/>
      <c r="I136" s="42"/>
      <c r="J136" s="42"/>
      <c r="K136" s="42"/>
      <c r="L136" s="42"/>
    </row>
    <row r="137" customFormat="false" ht="27" hidden="false" customHeight="true" outlineLevel="0" collapsed="false">
      <c r="A137" s="48"/>
      <c r="B137" s="42"/>
      <c r="C137" s="42"/>
      <c r="D137" s="42"/>
      <c r="E137" s="42"/>
      <c r="F137" s="42"/>
      <c r="G137" s="42"/>
      <c r="H137" s="42"/>
      <c r="I137" s="42"/>
      <c r="J137" s="42"/>
      <c r="K137" s="42"/>
      <c r="L137" s="42"/>
    </row>
    <row r="138" customFormat="false" ht="27" hidden="false" customHeight="true" outlineLevel="0" collapsed="false">
      <c r="A138" s="48"/>
      <c r="B138" s="42"/>
      <c r="C138" s="42"/>
      <c r="D138" s="42"/>
      <c r="E138" s="42"/>
      <c r="F138" s="42"/>
      <c r="G138" s="42"/>
      <c r="H138" s="42"/>
      <c r="I138" s="42"/>
      <c r="J138" s="42"/>
      <c r="K138" s="42"/>
      <c r="L138" s="42"/>
    </row>
    <row r="139" customFormat="false" ht="27" hidden="false" customHeight="true" outlineLevel="0" collapsed="false">
      <c r="A139" s="48"/>
      <c r="B139" s="42"/>
      <c r="C139" s="42"/>
      <c r="D139" s="42"/>
      <c r="E139" s="42"/>
      <c r="F139" s="42"/>
      <c r="G139" s="42"/>
      <c r="H139" s="42"/>
      <c r="I139" s="42"/>
      <c r="J139" s="42"/>
      <c r="K139" s="42"/>
      <c r="L139" s="42"/>
    </row>
    <row r="140" customFormat="false" ht="27" hidden="false" customHeight="true" outlineLevel="0" collapsed="false">
      <c r="A140" s="48"/>
      <c r="B140" s="42"/>
      <c r="C140" s="42"/>
      <c r="D140" s="42"/>
      <c r="E140" s="42"/>
      <c r="F140" s="42"/>
      <c r="G140" s="42"/>
      <c r="H140" s="42"/>
      <c r="I140" s="42"/>
      <c r="J140" s="42"/>
      <c r="K140" s="42"/>
      <c r="L140" s="42"/>
    </row>
    <row r="141" customFormat="false" ht="27" hidden="false" customHeight="true" outlineLevel="0" collapsed="false">
      <c r="A141" s="48"/>
      <c r="B141" s="42"/>
      <c r="C141" s="42"/>
      <c r="D141" s="42"/>
      <c r="E141" s="42"/>
      <c r="F141" s="42"/>
      <c r="G141" s="42"/>
      <c r="H141" s="42"/>
      <c r="I141" s="42"/>
      <c r="J141" s="42"/>
      <c r="K141" s="42"/>
      <c r="L141" s="42"/>
    </row>
    <row r="142" customFormat="false" ht="27" hidden="false" customHeight="true" outlineLevel="0" collapsed="false">
      <c r="A142" s="48"/>
      <c r="B142" s="42"/>
      <c r="C142" s="42"/>
      <c r="D142" s="42"/>
      <c r="E142" s="42"/>
      <c r="F142" s="42"/>
      <c r="G142" s="42"/>
      <c r="H142" s="42"/>
      <c r="I142" s="42"/>
      <c r="J142" s="42"/>
      <c r="K142" s="42"/>
      <c r="L142" s="42"/>
    </row>
    <row r="143" customFormat="false" ht="27" hidden="false" customHeight="true" outlineLevel="0" collapsed="false">
      <c r="A143" s="48"/>
      <c r="B143" s="42"/>
      <c r="C143" s="42"/>
      <c r="D143" s="42"/>
      <c r="E143" s="42"/>
      <c r="F143" s="42"/>
      <c r="G143" s="42"/>
      <c r="H143" s="42"/>
      <c r="I143" s="42"/>
      <c r="J143" s="42"/>
      <c r="K143" s="42"/>
      <c r="L143" s="42"/>
    </row>
    <row r="144" customFormat="false" ht="27" hidden="false" customHeight="true" outlineLevel="0" collapsed="false">
      <c r="A144" s="48"/>
      <c r="B144" s="42"/>
      <c r="C144" s="42"/>
      <c r="D144" s="42"/>
      <c r="E144" s="42"/>
      <c r="F144" s="42"/>
      <c r="G144" s="42"/>
      <c r="H144" s="42"/>
      <c r="I144" s="42"/>
      <c r="J144" s="42"/>
      <c r="K144" s="42"/>
      <c r="L144" s="42"/>
    </row>
    <row r="145" customFormat="false" ht="27" hidden="false" customHeight="true" outlineLevel="0" collapsed="false">
      <c r="A145" s="48"/>
      <c r="B145" s="42"/>
      <c r="C145" s="42"/>
      <c r="D145" s="42"/>
      <c r="E145" s="42"/>
      <c r="F145" s="42"/>
      <c r="G145" s="42"/>
      <c r="H145" s="42"/>
      <c r="I145" s="42"/>
      <c r="J145" s="42"/>
      <c r="K145" s="42"/>
      <c r="L145" s="42"/>
    </row>
    <row r="146" customFormat="false" ht="27" hidden="false" customHeight="true" outlineLevel="0" collapsed="false">
      <c r="A146" s="48"/>
      <c r="B146" s="42"/>
      <c r="C146" s="42"/>
      <c r="D146" s="42"/>
      <c r="E146" s="42"/>
      <c r="F146" s="42"/>
      <c r="G146" s="42"/>
      <c r="H146" s="42"/>
      <c r="I146" s="42"/>
      <c r="J146" s="42"/>
      <c r="K146" s="42"/>
      <c r="L146" s="42"/>
    </row>
    <row r="147" customFormat="false" ht="27" hidden="false" customHeight="true" outlineLevel="0" collapsed="false">
      <c r="A147" s="48"/>
      <c r="B147" s="42"/>
      <c r="C147" s="42"/>
      <c r="D147" s="42"/>
      <c r="E147" s="42"/>
      <c r="F147" s="42"/>
      <c r="G147" s="42"/>
      <c r="H147" s="42"/>
      <c r="I147" s="42"/>
      <c r="J147" s="42"/>
      <c r="K147" s="42"/>
      <c r="L147" s="42"/>
    </row>
    <row r="148" customFormat="false" ht="27" hidden="false" customHeight="true" outlineLevel="0" collapsed="false">
      <c r="A148" s="48"/>
      <c r="B148" s="42"/>
      <c r="C148" s="42"/>
      <c r="D148" s="42"/>
      <c r="E148" s="42"/>
      <c r="F148" s="42"/>
      <c r="G148" s="42"/>
      <c r="H148" s="42"/>
      <c r="I148" s="42"/>
      <c r="J148" s="42"/>
      <c r="K148" s="42"/>
      <c r="L148" s="42"/>
    </row>
    <row r="149" customFormat="false" ht="27" hidden="false" customHeight="true" outlineLevel="0" collapsed="false">
      <c r="A149" s="48"/>
      <c r="B149" s="42"/>
      <c r="C149" s="42"/>
      <c r="D149" s="42"/>
      <c r="E149" s="42"/>
      <c r="F149" s="42"/>
      <c r="G149" s="42"/>
      <c r="H149" s="42"/>
      <c r="I149" s="42"/>
      <c r="J149" s="42"/>
      <c r="K149" s="42"/>
      <c r="L149" s="42"/>
    </row>
    <row r="150" customFormat="false" ht="27" hidden="false" customHeight="true" outlineLevel="0" collapsed="false">
      <c r="A150" s="48"/>
      <c r="B150" s="42"/>
      <c r="C150" s="42"/>
      <c r="D150" s="42"/>
      <c r="E150" s="42"/>
      <c r="F150" s="42"/>
      <c r="G150" s="42"/>
      <c r="H150" s="42"/>
      <c r="I150" s="42"/>
      <c r="J150" s="42"/>
      <c r="K150" s="42"/>
      <c r="L150" s="42"/>
    </row>
    <row r="151" customFormat="false" ht="27" hidden="false" customHeight="true" outlineLevel="0" collapsed="false">
      <c r="A151" s="48"/>
      <c r="B151" s="42"/>
      <c r="C151" s="42"/>
      <c r="D151" s="42"/>
      <c r="E151" s="42"/>
      <c r="F151" s="42"/>
      <c r="G151" s="42"/>
      <c r="H151" s="42"/>
      <c r="I151" s="42"/>
      <c r="J151" s="42"/>
      <c r="K151" s="42"/>
      <c r="L151" s="42"/>
    </row>
    <row r="152" customFormat="false" ht="27" hidden="false" customHeight="true" outlineLevel="0" collapsed="false">
      <c r="A152" s="48"/>
      <c r="B152" s="42"/>
      <c r="C152" s="42"/>
      <c r="D152" s="42"/>
      <c r="E152" s="42"/>
      <c r="F152" s="42"/>
      <c r="G152" s="42"/>
      <c r="H152" s="42"/>
      <c r="I152" s="42"/>
      <c r="J152" s="42"/>
      <c r="K152" s="42"/>
      <c r="L152" s="42"/>
    </row>
    <row r="153" customFormat="false" ht="27" hidden="false" customHeight="true" outlineLevel="0" collapsed="false">
      <c r="A153" s="48"/>
      <c r="B153" s="42"/>
      <c r="C153" s="42"/>
      <c r="D153" s="42"/>
      <c r="E153" s="42"/>
      <c r="F153" s="42"/>
      <c r="G153" s="42"/>
      <c r="H153" s="42"/>
      <c r="I153" s="42"/>
      <c r="J153" s="42"/>
      <c r="K153" s="42"/>
      <c r="L153" s="42"/>
    </row>
    <row r="154" customFormat="false" ht="27" hidden="false" customHeight="true" outlineLevel="0" collapsed="false">
      <c r="A154" s="48"/>
      <c r="B154" s="42"/>
      <c r="C154" s="42"/>
      <c r="D154" s="42"/>
      <c r="E154" s="42"/>
      <c r="F154" s="42"/>
      <c r="G154" s="42"/>
      <c r="H154" s="42"/>
      <c r="I154" s="42"/>
      <c r="J154" s="42"/>
      <c r="K154" s="42"/>
      <c r="L154" s="42"/>
    </row>
    <row r="155" customFormat="false" ht="27" hidden="false" customHeight="true" outlineLevel="0" collapsed="false">
      <c r="A155" s="48"/>
      <c r="B155" s="42"/>
      <c r="C155" s="42"/>
      <c r="D155" s="42"/>
      <c r="E155" s="42"/>
      <c r="F155" s="42"/>
      <c r="G155" s="42"/>
      <c r="H155" s="42"/>
      <c r="I155" s="42"/>
      <c r="J155" s="42"/>
      <c r="K155" s="42"/>
      <c r="L155" s="42"/>
    </row>
    <row r="156" customFormat="false" ht="27" hidden="false" customHeight="true" outlineLevel="0" collapsed="false">
      <c r="A156" s="48"/>
      <c r="B156" s="42"/>
      <c r="C156" s="42"/>
      <c r="D156" s="42"/>
      <c r="E156" s="42"/>
      <c r="F156" s="42"/>
      <c r="G156" s="42"/>
      <c r="H156" s="42"/>
      <c r="I156" s="42"/>
      <c r="J156" s="42"/>
      <c r="K156" s="42"/>
      <c r="L156" s="42"/>
    </row>
    <row r="157" customFormat="false" ht="27" hidden="false" customHeight="true" outlineLevel="0" collapsed="false">
      <c r="A157" s="48"/>
      <c r="B157" s="42"/>
      <c r="C157" s="42"/>
      <c r="D157" s="42"/>
      <c r="E157" s="42"/>
      <c r="F157" s="42"/>
      <c r="G157" s="42"/>
      <c r="H157" s="42"/>
      <c r="I157" s="42"/>
      <c r="J157" s="42"/>
      <c r="K157" s="42"/>
      <c r="L157" s="42"/>
    </row>
    <row r="158" customFormat="false" ht="27" hidden="false" customHeight="true" outlineLevel="0" collapsed="false">
      <c r="A158" s="48"/>
      <c r="B158" s="42"/>
      <c r="C158" s="42"/>
      <c r="D158" s="42"/>
      <c r="E158" s="42"/>
      <c r="F158" s="42"/>
      <c r="G158" s="42"/>
      <c r="H158" s="42"/>
      <c r="I158" s="42"/>
      <c r="J158" s="42"/>
      <c r="K158" s="42"/>
      <c r="L158" s="42"/>
    </row>
    <row r="159" customFormat="false" ht="27" hidden="false" customHeight="true" outlineLevel="0" collapsed="false">
      <c r="A159" s="48"/>
      <c r="B159" s="42"/>
      <c r="C159" s="42"/>
      <c r="D159" s="42"/>
      <c r="E159" s="42"/>
      <c r="F159" s="42"/>
      <c r="G159" s="42"/>
      <c r="H159" s="42"/>
      <c r="I159" s="42"/>
      <c r="J159" s="42"/>
      <c r="K159" s="42"/>
      <c r="L159" s="42"/>
    </row>
    <row r="160" customFormat="false" ht="27" hidden="false" customHeight="true" outlineLevel="0" collapsed="false">
      <c r="A160" s="48"/>
      <c r="B160" s="42"/>
      <c r="C160" s="42"/>
      <c r="D160" s="42"/>
      <c r="E160" s="42"/>
      <c r="F160" s="42"/>
      <c r="G160" s="42"/>
      <c r="H160" s="42"/>
      <c r="I160" s="42"/>
      <c r="J160" s="42"/>
      <c r="K160" s="42"/>
      <c r="L160" s="42"/>
    </row>
    <row r="161" customFormat="false" ht="27" hidden="false" customHeight="true" outlineLevel="0" collapsed="false">
      <c r="A161" s="48"/>
      <c r="B161" s="42"/>
      <c r="C161" s="42"/>
      <c r="D161" s="42"/>
      <c r="E161" s="42"/>
      <c r="F161" s="42"/>
      <c r="G161" s="42"/>
      <c r="H161" s="42"/>
      <c r="I161" s="42"/>
      <c r="J161" s="42"/>
      <c r="K161" s="42"/>
      <c r="L161" s="42"/>
    </row>
    <row r="162" customFormat="false" ht="27" hidden="false" customHeight="true" outlineLevel="0" collapsed="false">
      <c r="A162" s="48"/>
      <c r="B162" s="42"/>
      <c r="C162" s="42"/>
      <c r="D162" s="42"/>
      <c r="E162" s="42"/>
      <c r="F162" s="42"/>
      <c r="G162" s="42"/>
      <c r="H162" s="42"/>
      <c r="I162" s="42"/>
      <c r="J162" s="42"/>
      <c r="K162" s="42"/>
      <c r="L162" s="42"/>
    </row>
    <row r="163" customFormat="false" ht="27" hidden="false" customHeight="true" outlineLevel="0" collapsed="false">
      <c r="A163" s="48"/>
      <c r="B163" s="42"/>
      <c r="C163" s="42"/>
      <c r="D163" s="42"/>
      <c r="E163" s="42"/>
      <c r="F163" s="42"/>
      <c r="G163" s="42"/>
      <c r="H163" s="42"/>
      <c r="I163" s="42"/>
      <c r="J163" s="42"/>
      <c r="K163" s="42"/>
      <c r="L163" s="42"/>
    </row>
    <row r="164" customFormat="false" ht="27" hidden="false" customHeight="true" outlineLevel="0" collapsed="false">
      <c r="A164" s="48"/>
      <c r="B164" s="42"/>
      <c r="C164" s="42"/>
      <c r="D164" s="42"/>
      <c r="E164" s="42"/>
      <c r="F164" s="42"/>
      <c r="G164" s="42"/>
      <c r="H164" s="42"/>
      <c r="I164" s="42"/>
      <c r="J164" s="42"/>
      <c r="K164" s="42"/>
      <c r="L164" s="42"/>
    </row>
    <row r="165" customFormat="false" ht="27" hidden="false" customHeight="true" outlineLevel="0" collapsed="false">
      <c r="A165" s="48"/>
      <c r="B165" s="42"/>
      <c r="C165" s="42"/>
      <c r="D165" s="42"/>
      <c r="E165" s="42"/>
      <c r="F165" s="42"/>
      <c r="G165" s="42"/>
      <c r="H165" s="42"/>
      <c r="I165" s="42"/>
      <c r="J165" s="42"/>
      <c r="K165" s="42"/>
      <c r="L165" s="42"/>
    </row>
    <row r="166" customFormat="false" ht="27" hidden="false" customHeight="true" outlineLevel="0" collapsed="false">
      <c r="A166" s="48"/>
      <c r="B166" s="42"/>
      <c r="C166" s="42"/>
      <c r="D166" s="42"/>
      <c r="E166" s="42"/>
      <c r="F166" s="42"/>
      <c r="G166" s="42"/>
      <c r="H166" s="42"/>
      <c r="I166" s="42"/>
      <c r="J166" s="42"/>
      <c r="K166" s="42"/>
      <c r="L166" s="42"/>
    </row>
    <row r="167" customFormat="false" ht="27" hidden="false" customHeight="true" outlineLevel="0" collapsed="false">
      <c r="A167" s="48"/>
      <c r="B167" s="42"/>
      <c r="C167" s="42"/>
      <c r="D167" s="42"/>
      <c r="E167" s="42"/>
      <c r="F167" s="42"/>
      <c r="G167" s="42"/>
      <c r="H167" s="42"/>
      <c r="I167" s="42"/>
      <c r="J167" s="42"/>
      <c r="K167" s="42"/>
      <c r="L167" s="42"/>
    </row>
    <row r="168" customFormat="false" ht="27" hidden="false" customHeight="true" outlineLevel="0" collapsed="false">
      <c r="A168" s="48"/>
      <c r="B168" s="42"/>
      <c r="C168" s="42"/>
      <c r="D168" s="42"/>
      <c r="E168" s="42"/>
      <c r="F168" s="42"/>
      <c r="G168" s="42"/>
      <c r="H168" s="42"/>
      <c r="I168" s="42"/>
      <c r="J168" s="42"/>
      <c r="K168" s="42"/>
      <c r="L168" s="42"/>
    </row>
    <row r="169" customFormat="false" ht="27" hidden="false" customHeight="true" outlineLevel="0" collapsed="false">
      <c r="A169" s="48"/>
      <c r="B169" s="42"/>
      <c r="C169" s="42"/>
      <c r="D169" s="42"/>
      <c r="E169" s="42"/>
      <c r="F169" s="42"/>
      <c r="G169" s="42"/>
      <c r="H169" s="42"/>
      <c r="I169" s="42"/>
      <c r="J169" s="42"/>
      <c r="K169" s="42"/>
      <c r="L169" s="42"/>
    </row>
    <row r="170" customFormat="false" ht="27" hidden="false" customHeight="true" outlineLevel="0" collapsed="false">
      <c r="A170" s="48"/>
      <c r="B170" s="42"/>
      <c r="C170" s="42"/>
      <c r="D170" s="42"/>
      <c r="E170" s="42"/>
      <c r="F170" s="42"/>
      <c r="G170" s="42"/>
      <c r="H170" s="42"/>
      <c r="I170" s="42"/>
      <c r="J170" s="42"/>
      <c r="K170" s="42"/>
      <c r="L170" s="42"/>
    </row>
    <row r="171" customFormat="false" ht="27" hidden="false" customHeight="true" outlineLevel="0" collapsed="false">
      <c r="A171" s="48"/>
      <c r="B171" s="42"/>
      <c r="C171" s="42"/>
      <c r="D171" s="42"/>
      <c r="E171" s="42"/>
      <c r="F171" s="42"/>
      <c r="G171" s="42"/>
      <c r="H171" s="42"/>
      <c r="I171" s="42"/>
      <c r="J171" s="42"/>
      <c r="K171" s="42"/>
      <c r="L171" s="42"/>
    </row>
    <row r="172" customFormat="false" ht="27" hidden="false" customHeight="true" outlineLevel="0" collapsed="false">
      <c r="A172" s="48"/>
      <c r="B172" s="42"/>
      <c r="C172" s="42"/>
      <c r="D172" s="42"/>
      <c r="E172" s="42"/>
      <c r="F172" s="42"/>
      <c r="G172" s="42"/>
      <c r="H172" s="42"/>
      <c r="I172" s="42"/>
      <c r="J172" s="42"/>
      <c r="K172" s="42"/>
      <c r="L172" s="42"/>
    </row>
    <row r="173" customFormat="false" ht="27" hidden="false" customHeight="true" outlineLevel="0" collapsed="false">
      <c r="A173" s="48"/>
      <c r="B173" s="42"/>
      <c r="C173" s="42"/>
      <c r="D173" s="42"/>
      <c r="E173" s="42"/>
      <c r="F173" s="42"/>
      <c r="G173" s="42"/>
      <c r="H173" s="42"/>
      <c r="I173" s="42"/>
      <c r="J173" s="42"/>
      <c r="K173" s="42"/>
      <c r="L173" s="42"/>
    </row>
    <row r="174" customFormat="false" ht="27" hidden="false" customHeight="true" outlineLevel="0" collapsed="false">
      <c r="A174" s="48"/>
      <c r="B174" s="42"/>
      <c r="C174" s="42"/>
      <c r="D174" s="42"/>
      <c r="E174" s="42"/>
      <c r="F174" s="42"/>
      <c r="G174" s="42"/>
      <c r="H174" s="42"/>
      <c r="I174" s="42"/>
      <c r="J174" s="42"/>
      <c r="K174" s="42"/>
      <c r="L174" s="42"/>
    </row>
    <row r="175" customFormat="false" ht="27" hidden="false" customHeight="true" outlineLevel="0" collapsed="false">
      <c r="A175" s="48"/>
      <c r="B175" s="42"/>
      <c r="C175" s="42"/>
      <c r="D175" s="42"/>
      <c r="E175" s="42"/>
      <c r="F175" s="42"/>
      <c r="G175" s="42"/>
      <c r="H175" s="42"/>
      <c r="I175" s="42"/>
      <c r="J175" s="42"/>
      <c r="K175" s="42"/>
      <c r="L175" s="42"/>
    </row>
    <row r="176" customFormat="false" ht="27" hidden="false" customHeight="true" outlineLevel="0" collapsed="false">
      <c r="A176" s="48"/>
      <c r="B176" s="42"/>
      <c r="C176" s="42"/>
      <c r="D176" s="42"/>
      <c r="E176" s="42"/>
      <c r="F176" s="42"/>
      <c r="G176" s="42"/>
      <c r="H176" s="42"/>
      <c r="I176" s="42"/>
      <c r="J176" s="42"/>
      <c r="K176" s="42"/>
      <c r="L176" s="42"/>
    </row>
    <row r="177" customFormat="false" ht="27" hidden="false" customHeight="true" outlineLevel="0" collapsed="false">
      <c r="A177" s="48"/>
      <c r="B177" s="42"/>
      <c r="C177" s="42"/>
      <c r="D177" s="42"/>
      <c r="E177" s="42"/>
      <c r="F177" s="42"/>
      <c r="G177" s="42"/>
      <c r="H177" s="42"/>
      <c r="I177" s="42"/>
      <c r="J177" s="42"/>
      <c r="K177" s="42"/>
      <c r="L177" s="42"/>
    </row>
    <row r="178" customFormat="false" ht="27" hidden="false" customHeight="true" outlineLevel="0" collapsed="false">
      <c r="A178" s="48"/>
      <c r="B178" s="42"/>
      <c r="C178" s="42"/>
      <c r="D178" s="42"/>
      <c r="E178" s="42"/>
      <c r="F178" s="42"/>
      <c r="G178" s="42"/>
      <c r="H178" s="42"/>
      <c r="I178" s="42"/>
      <c r="J178" s="42"/>
      <c r="K178" s="42"/>
      <c r="L178" s="42"/>
    </row>
    <row r="179" customFormat="false" ht="27" hidden="false" customHeight="true" outlineLevel="0" collapsed="false">
      <c r="A179" s="48"/>
      <c r="B179" s="42"/>
      <c r="C179" s="42"/>
      <c r="D179" s="42"/>
      <c r="E179" s="42"/>
      <c r="F179" s="42"/>
      <c r="G179" s="42"/>
      <c r="H179" s="42"/>
      <c r="I179" s="42"/>
      <c r="J179" s="42"/>
      <c r="K179" s="42"/>
      <c r="L179" s="42"/>
    </row>
    <row r="180" customFormat="false" ht="27" hidden="false" customHeight="true" outlineLevel="0" collapsed="false">
      <c r="A180" s="48"/>
      <c r="B180" s="42"/>
      <c r="C180" s="42"/>
      <c r="D180" s="42"/>
      <c r="E180" s="42"/>
      <c r="F180" s="42"/>
      <c r="G180" s="42"/>
      <c r="H180" s="42"/>
      <c r="I180" s="42"/>
      <c r="J180" s="42"/>
      <c r="K180" s="42"/>
      <c r="L180" s="42"/>
    </row>
    <row r="181" customFormat="false" ht="27" hidden="false" customHeight="true" outlineLevel="0" collapsed="false">
      <c r="A181" s="48"/>
      <c r="B181" s="42"/>
      <c r="C181" s="42"/>
      <c r="D181" s="42"/>
      <c r="E181" s="42"/>
      <c r="F181" s="42"/>
      <c r="G181" s="42"/>
      <c r="H181" s="42"/>
      <c r="I181" s="42"/>
      <c r="J181" s="42"/>
      <c r="K181" s="42"/>
      <c r="L181" s="42"/>
    </row>
    <row r="182" customFormat="false" ht="27" hidden="false" customHeight="true" outlineLevel="0" collapsed="false">
      <c r="A182" s="48"/>
      <c r="B182" s="42"/>
      <c r="C182" s="42"/>
      <c r="D182" s="42"/>
      <c r="E182" s="42"/>
      <c r="F182" s="42"/>
      <c r="G182" s="42"/>
      <c r="H182" s="42"/>
      <c r="I182" s="42"/>
      <c r="J182" s="42"/>
      <c r="K182" s="42"/>
      <c r="L182" s="42"/>
    </row>
    <row r="183" customFormat="false" ht="27" hidden="false" customHeight="true" outlineLevel="0" collapsed="false">
      <c r="A183" s="48"/>
      <c r="B183" s="42"/>
      <c r="C183" s="42"/>
      <c r="D183" s="42"/>
      <c r="E183" s="42"/>
      <c r="F183" s="42"/>
      <c r="G183" s="42"/>
      <c r="H183" s="42"/>
      <c r="I183" s="42"/>
      <c r="J183" s="42"/>
      <c r="K183" s="42"/>
      <c r="L183" s="42"/>
    </row>
    <row r="184" customFormat="false" ht="27" hidden="false" customHeight="true" outlineLevel="0" collapsed="false">
      <c r="A184" s="48"/>
      <c r="B184" s="42"/>
      <c r="C184" s="42"/>
      <c r="D184" s="42"/>
      <c r="E184" s="42"/>
      <c r="F184" s="42"/>
      <c r="G184" s="42"/>
      <c r="H184" s="42"/>
      <c r="I184" s="42"/>
      <c r="J184" s="42"/>
      <c r="K184" s="42"/>
      <c r="L184" s="42"/>
    </row>
    <row r="185" customFormat="false" ht="27" hidden="false" customHeight="true" outlineLevel="0" collapsed="false">
      <c r="A185" s="48"/>
      <c r="B185" s="42"/>
      <c r="C185" s="42"/>
      <c r="D185" s="42"/>
      <c r="E185" s="42"/>
      <c r="F185" s="42"/>
      <c r="G185" s="42"/>
      <c r="H185" s="42"/>
      <c r="I185" s="42"/>
      <c r="J185" s="42"/>
      <c r="K185" s="42"/>
      <c r="L185" s="42"/>
    </row>
    <row r="186" customFormat="false" ht="27" hidden="false" customHeight="true" outlineLevel="0" collapsed="false">
      <c r="A186" s="48"/>
      <c r="B186" s="42"/>
      <c r="C186" s="42"/>
      <c r="D186" s="42"/>
      <c r="E186" s="42"/>
      <c r="F186" s="42"/>
      <c r="G186" s="42"/>
      <c r="H186" s="42"/>
      <c r="I186" s="42"/>
      <c r="J186" s="42"/>
      <c r="K186" s="42"/>
      <c r="L186" s="42"/>
    </row>
    <row r="187" customFormat="false" ht="27" hidden="false" customHeight="true" outlineLevel="0" collapsed="false">
      <c r="A187" s="48"/>
      <c r="B187" s="42"/>
      <c r="C187" s="42"/>
      <c r="D187" s="42"/>
      <c r="E187" s="42"/>
      <c r="F187" s="42"/>
      <c r="G187" s="42"/>
      <c r="H187" s="42"/>
      <c r="I187" s="42"/>
      <c r="J187" s="42"/>
      <c r="K187" s="42"/>
      <c r="L187" s="42"/>
    </row>
    <row r="188" customFormat="false" ht="27" hidden="false" customHeight="true" outlineLevel="0" collapsed="false">
      <c r="A188" s="48"/>
      <c r="B188" s="42"/>
      <c r="C188" s="42"/>
      <c r="D188" s="42"/>
      <c r="E188" s="42"/>
      <c r="F188" s="42"/>
      <c r="G188" s="42"/>
      <c r="H188" s="42"/>
      <c r="I188" s="42"/>
      <c r="J188" s="42"/>
      <c r="K188" s="42"/>
      <c r="L188" s="42"/>
    </row>
    <row r="189" customFormat="false" ht="27" hidden="false" customHeight="true" outlineLevel="0" collapsed="false">
      <c r="A189" s="48"/>
      <c r="B189" s="42"/>
      <c r="C189" s="42"/>
      <c r="D189" s="42"/>
      <c r="E189" s="42"/>
      <c r="F189" s="42"/>
      <c r="G189" s="42"/>
      <c r="H189" s="42"/>
      <c r="I189" s="42"/>
      <c r="J189" s="42"/>
      <c r="K189" s="42"/>
      <c r="L189" s="42"/>
    </row>
    <row r="190" customFormat="false" ht="27" hidden="false" customHeight="true" outlineLevel="0" collapsed="false">
      <c r="A190" s="48"/>
      <c r="B190" s="42"/>
      <c r="C190" s="42"/>
      <c r="D190" s="42"/>
      <c r="E190" s="42"/>
      <c r="F190" s="42"/>
      <c r="G190" s="42"/>
      <c r="H190" s="42"/>
      <c r="I190" s="42"/>
      <c r="J190" s="42"/>
      <c r="K190" s="42"/>
      <c r="L190" s="42"/>
    </row>
    <row r="191" customFormat="false" ht="27" hidden="false" customHeight="true" outlineLevel="0" collapsed="false">
      <c r="A191" s="48"/>
      <c r="B191" s="42"/>
      <c r="C191" s="42"/>
      <c r="D191" s="42"/>
      <c r="E191" s="42"/>
      <c r="F191" s="42"/>
      <c r="G191" s="42"/>
      <c r="H191" s="42"/>
      <c r="I191" s="42"/>
      <c r="J191" s="42"/>
      <c r="K191" s="42"/>
      <c r="L191" s="42"/>
    </row>
    <row r="192" customFormat="false" ht="27" hidden="false" customHeight="true" outlineLevel="0" collapsed="false">
      <c r="A192" s="48"/>
      <c r="B192" s="42"/>
      <c r="C192" s="42"/>
      <c r="D192" s="42"/>
      <c r="E192" s="42"/>
      <c r="F192" s="42"/>
      <c r="G192" s="42"/>
      <c r="H192" s="42"/>
      <c r="I192" s="42"/>
      <c r="J192" s="42"/>
      <c r="K192" s="42"/>
      <c r="L192" s="42"/>
    </row>
    <row r="193" customFormat="false" ht="27" hidden="false" customHeight="true" outlineLevel="0" collapsed="false">
      <c r="A193" s="48"/>
      <c r="B193" s="42"/>
      <c r="C193" s="42"/>
      <c r="D193" s="42"/>
      <c r="E193" s="42"/>
      <c r="F193" s="42"/>
      <c r="G193" s="42"/>
      <c r="H193" s="42"/>
      <c r="I193" s="42"/>
      <c r="J193" s="42"/>
      <c r="K193" s="42"/>
      <c r="L193" s="42"/>
    </row>
    <row r="194" customFormat="false" ht="27" hidden="false" customHeight="true" outlineLevel="0" collapsed="false">
      <c r="A194" s="48"/>
      <c r="B194" s="42"/>
      <c r="C194" s="42"/>
      <c r="D194" s="42"/>
      <c r="E194" s="42"/>
      <c r="F194" s="42"/>
      <c r="G194" s="42"/>
      <c r="H194" s="42"/>
      <c r="I194" s="42"/>
      <c r="J194" s="42"/>
      <c r="K194" s="42"/>
      <c r="L194" s="42"/>
    </row>
    <row r="195" customFormat="false" ht="27" hidden="false" customHeight="true" outlineLevel="0" collapsed="false">
      <c r="A195" s="48"/>
      <c r="B195" s="42"/>
      <c r="C195" s="42"/>
      <c r="D195" s="42"/>
      <c r="E195" s="42"/>
      <c r="F195" s="42"/>
      <c r="G195" s="42"/>
      <c r="H195" s="42"/>
      <c r="I195" s="42"/>
      <c r="J195" s="42"/>
      <c r="K195" s="42"/>
      <c r="L195" s="42"/>
    </row>
    <row r="196" customFormat="false" ht="27" hidden="false" customHeight="true" outlineLevel="0" collapsed="false">
      <c r="A196" s="48"/>
      <c r="B196" s="42"/>
      <c r="C196" s="42"/>
      <c r="D196" s="42"/>
      <c r="E196" s="42"/>
      <c r="F196" s="42"/>
      <c r="G196" s="42"/>
      <c r="H196" s="42"/>
      <c r="I196" s="42"/>
      <c r="J196" s="42"/>
      <c r="K196" s="42"/>
      <c r="L196" s="42"/>
    </row>
    <row r="197" customFormat="false" ht="27" hidden="false" customHeight="true" outlineLevel="0" collapsed="false">
      <c r="A197" s="48"/>
      <c r="B197" s="42"/>
      <c r="C197" s="42"/>
      <c r="D197" s="42"/>
      <c r="E197" s="42"/>
      <c r="F197" s="42"/>
      <c r="G197" s="42"/>
      <c r="H197" s="42"/>
      <c r="I197" s="42"/>
      <c r="J197" s="42"/>
      <c r="K197" s="42"/>
      <c r="L197" s="42"/>
    </row>
    <row r="198" customFormat="false" ht="27" hidden="false" customHeight="true" outlineLevel="0" collapsed="false">
      <c r="A198" s="48"/>
      <c r="B198" s="42"/>
      <c r="C198" s="42"/>
      <c r="D198" s="42"/>
      <c r="E198" s="42"/>
      <c r="F198" s="42"/>
      <c r="G198" s="42"/>
      <c r="H198" s="42"/>
      <c r="I198" s="42"/>
      <c r="J198" s="42"/>
      <c r="K198" s="42"/>
      <c r="L198" s="42"/>
    </row>
    <row r="199" customFormat="false" ht="27" hidden="false" customHeight="true" outlineLevel="0" collapsed="false">
      <c r="A199" s="48"/>
      <c r="B199" s="42"/>
      <c r="C199" s="42"/>
      <c r="D199" s="42"/>
      <c r="E199" s="42"/>
      <c r="F199" s="42"/>
      <c r="G199" s="42"/>
      <c r="H199" s="42"/>
      <c r="I199" s="42"/>
      <c r="J199" s="42"/>
      <c r="K199" s="42"/>
      <c r="L199" s="42"/>
    </row>
    <row r="200" customFormat="false" ht="27" hidden="false" customHeight="true" outlineLevel="0" collapsed="false">
      <c r="A200" s="48"/>
      <c r="B200" s="42"/>
      <c r="C200" s="42"/>
      <c r="D200" s="42"/>
      <c r="E200" s="42"/>
      <c r="F200" s="42"/>
      <c r="G200" s="42"/>
      <c r="H200" s="42"/>
      <c r="I200" s="42"/>
      <c r="J200" s="42"/>
      <c r="K200" s="42"/>
      <c r="L200" s="42"/>
    </row>
    <row r="201" customFormat="false" ht="27" hidden="false" customHeight="true" outlineLevel="0" collapsed="false">
      <c r="A201" s="48"/>
      <c r="B201" s="42"/>
      <c r="C201" s="42"/>
      <c r="D201" s="42"/>
      <c r="E201" s="42"/>
      <c r="F201" s="42"/>
      <c r="G201" s="42"/>
      <c r="H201" s="42"/>
      <c r="I201" s="42"/>
      <c r="J201" s="42"/>
      <c r="K201" s="42"/>
      <c r="L201" s="42"/>
    </row>
    <row r="202" customFormat="false" ht="27" hidden="false" customHeight="true" outlineLevel="0" collapsed="false">
      <c r="A202" s="48"/>
      <c r="B202" s="42"/>
      <c r="C202" s="42"/>
      <c r="D202" s="42"/>
      <c r="E202" s="42"/>
      <c r="F202" s="42"/>
      <c r="G202" s="42"/>
      <c r="H202" s="42"/>
      <c r="I202" s="42"/>
      <c r="J202" s="42"/>
      <c r="K202" s="42"/>
      <c r="L202" s="42"/>
    </row>
    <row r="203" customFormat="false" ht="27" hidden="false" customHeight="true" outlineLevel="0" collapsed="false">
      <c r="A203" s="48"/>
      <c r="B203" s="42"/>
      <c r="C203" s="42"/>
      <c r="D203" s="42"/>
      <c r="E203" s="42"/>
      <c r="F203" s="42"/>
      <c r="G203" s="42"/>
      <c r="H203" s="42"/>
      <c r="I203" s="42"/>
      <c r="J203" s="42"/>
      <c r="K203" s="42"/>
      <c r="L203" s="42"/>
    </row>
    <row r="204" customFormat="false" ht="27" hidden="false" customHeight="true" outlineLevel="0" collapsed="false">
      <c r="A204" s="48"/>
      <c r="B204" s="42"/>
      <c r="C204" s="42"/>
      <c r="D204" s="42"/>
      <c r="E204" s="42"/>
      <c r="F204" s="42"/>
      <c r="G204" s="42"/>
      <c r="H204" s="42"/>
      <c r="I204" s="42"/>
      <c r="J204" s="42"/>
      <c r="K204" s="42"/>
      <c r="L204" s="42"/>
    </row>
  </sheetData>
  <mergeCells count="4">
    <mergeCell ref="A1:C1"/>
    <mergeCell ref="D1:F1"/>
    <mergeCell ref="G1:L1"/>
    <mergeCell ref="A2:L2"/>
  </mergeCells>
  <dataValidations count="4">
    <dataValidation allowBlank="true" error="Respecter le type et les bornes indiqués. Laisser vide une donnée inconnue." errorStyle="stop" errorTitle="Valeur non autorisée" operator="between" showDropDown="false" showErrorMessage="true" showInputMessage="false" sqref="A6:A204" type="date">
      <formula1>DATE(1900,1,1)</formula1>
      <formula2>DATE(9999,12,31)</formula2>
    </dataValidation>
    <dataValidation allowBlank="true" error="Respecter le type et les bornes indiqués. Laisser vide une donnée inconnue." errorStyle="stop" errorTitle="Valeur non autorisée" operator="between" showDropDown="false" showErrorMessage="true" showInputMessage="false" sqref="B6:B204" type="list">
      <formula1>"question,retour d'expérience,demande client,veille"</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F6:F204" type="list">
      <formula1>"haute,moyenne,faible"</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H6:H204" type="list">
      <formula1>"dossier,collective,les deux"</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3"/>
    <col collapsed="false" customWidth="true" hidden="false" outlineLevel="0" max="2" min="2" style="1" width="37"/>
    <col collapsed="false" customWidth="true" hidden="false" outlineLevel="0" max="3" min="3" style="1" width="15"/>
    <col collapsed="false" customWidth="true" hidden="false" outlineLevel="0" max="4" min="4" style="1" width="20"/>
    <col collapsed="false" customWidth="true" hidden="false" outlineLevel="0" max="5" min="5" style="1" width="18"/>
    <col collapsed="false" customWidth="true" hidden="false" outlineLevel="0" max="8" min="6" style="1" width="15"/>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49" t="s">
        <v>606</v>
      </c>
      <c r="B2" s="49"/>
      <c r="C2" s="49"/>
      <c r="D2" s="49"/>
      <c r="E2" s="49"/>
      <c r="F2" s="49"/>
      <c r="G2" s="49"/>
      <c r="H2" s="49"/>
    </row>
    <row r="3" customFormat="false" ht="9" hidden="false" customHeight="true" outlineLevel="0" collapsed="false">
      <c r="A3" s="4"/>
      <c r="B3" s="4"/>
      <c r="C3" s="4"/>
      <c r="D3" s="4"/>
      <c r="E3" s="4"/>
      <c r="F3" s="4"/>
      <c r="G3" s="4"/>
      <c r="H3" s="4"/>
    </row>
    <row r="4" customFormat="false" ht="45.75" hidden="false" customHeight="true" outlineLevel="0" collapsed="false">
      <c r="A4" s="33" t="s">
        <v>607</v>
      </c>
      <c r="B4" s="33"/>
      <c r="C4" s="33"/>
      <c r="D4" s="33"/>
      <c r="E4" s="33"/>
      <c r="F4" s="33"/>
      <c r="G4" s="33"/>
      <c r="H4" s="33"/>
    </row>
    <row r="5" customFormat="false" ht="42" hidden="false" customHeight="true" outlineLevel="0" collapsed="false">
      <c r="A5" s="30" t="s">
        <v>608</v>
      </c>
      <c r="B5" s="30"/>
      <c r="C5" s="30"/>
      <c r="D5" s="30"/>
      <c r="E5" s="30"/>
      <c r="F5" s="30"/>
      <c r="G5" s="30"/>
      <c r="H5" s="30"/>
    </row>
    <row r="6" customFormat="false" ht="27" hidden="false" customHeight="true" outlineLevel="0" collapsed="false">
      <c r="A6" s="4"/>
      <c r="B6" s="4"/>
      <c r="C6" s="4"/>
      <c r="D6" s="4"/>
      <c r="E6" s="4"/>
      <c r="F6" s="4"/>
      <c r="G6" s="4"/>
      <c r="H6" s="4"/>
    </row>
    <row r="7" customFormat="false" ht="42" hidden="false" customHeight="true" outlineLevel="0" collapsed="false">
      <c r="A7" s="35" t="s">
        <v>476</v>
      </c>
      <c r="B7" s="35" t="s">
        <v>251</v>
      </c>
      <c r="C7" s="35"/>
      <c r="D7" s="35" t="s">
        <v>609</v>
      </c>
      <c r="E7" s="35" t="s">
        <v>562</v>
      </c>
      <c r="F7" s="35"/>
      <c r="G7" s="35"/>
      <c r="H7" s="35"/>
    </row>
    <row r="8" customFormat="false" ht="42" hidden="false" customHeight="true" outlineLevel="0" collapsed="false">
      <c r="A8" s="4" t="s">
        <v>610</v>
      </c>
      <c r="B8" s="4" t="s">
        <v>611</v>
      </c>
      <c r="C8" s="4"/>
      <c r="D8" s="4" t="s">
        <v>612</v>
      </c>
      <c r="E8" s="40" t="n">
        <f aca="false">COUNTIF(T_04_Captation[Demande ou signal],"&lt;&gt;")</f>
        <v>2</v>
      </c>
      <c r="F8" s="4"/>
      <c r="G8" s="4"/>
      <c r="H8" s="4"/>
    </row>
    <row r="9" customFormat="false" ht="42" hidden="false" customHeight="true" outlineLevel="0" collapsed="false">
      <c r="A9" s="4" t="s">
        <v>613</v>
      </c>
      <c r="B9" s="4" t="s">
        <v>614</v>
      </c>
      <c r="C9" s="4"/>
      <c r="D9" s="4" t="s">
        <v>615</v>
      </c>
      <c r="E9" s="40" t="n">
        <f aca="false">COUNTIF(T_04_Competences[Titre],"&lt;&gt;")</f>
        <v>2</v>
      </c>
      <c r="F9" s="4"/>
      <c r="G9" s="4"/>
      <c r="H9" s="4"/>
    </row>
    <row r="10" customFormat="false" ht="42" hidden="false" customHeight="true" outlineLevel="0" collapsed="false">
      <c r="A10" s="4" t="s">
        <v>616</v>
      </c>
      <c r="B10" s="4" t="s">
        <v>617</v>
      </c>
      <c r="C10" s="4"/>
      <c r="D10" s="4" t="s">
        <v>618</v>
      </c>
      <c r="E10" s="40" t="n">
        <f aca="false">COUNTIF(T_04_Veille_positions[Résumé],"&lt;&gt;")</f>
        <v>1</v>
      </c>
      <c r="F10" s="4"/>
      <c r="G10" s="4"/>
      <c r="H10" s="4"/>
    </row>
    <row r="11" customFormat="false" ht="42" hidden="false" customHeight="true" outlineLevel="0" collapsed="false">
      <c r="A11" s="4" t="s">
        <v>619</v>
      </c>
      <c r="B11" s="4" t="s">
        <v>620</v>
      </c>
      <c r="C11" s="4"/>
      <c r="D11" s="4" t="s">
        <v>621</v>
      </c>
      <c r="E11" s="40" t="n">
        <f aca="false">COUNTIF(T_04_Decisions[Décision],"&lt;&gt;")</f>
        <v>2</v>
      </c>
      <c r="F11" s="4"/>
      <c r="G11" s="4"/>
      <c r="H11" s="4"/>
    </row>
    <row r="12" customFormat="false" ht="42" hidden="false" customHeight="true" outlineLevel="0" collapsed="false">
      <c r="A12" s="4" t="s">
        <v>622</v>
      </c>
      <c r="B12" s="4" t="s">
        <v>623</v>
      </c>
      <c r="C12" s="4"/>
      <c r="D12" s="4" t="s">
        <v>624</v>
      </c>
      <c r="E12" s="40" t="n">
        <f aca="false">COUNTIFS(T_04_Risques_actions[Risque],"&lt;&gt;",T_04_Risques_actions[Statut],"Ouvert")</f>
        <v>6</v>
      </c>
      <c r="F12" s="4"/>
      <c r="G12" s="4"/>
      <c r="H12" s="4"/>
    </row>
    <row r="13" customFormat="false" ht="42" hidden="false" customHeight="true" outlineLevel="0" collapsed="false">
      <c r="A13" s="4" t="s">
        <v>625</v>
      </c>
      <c r="B13" s="4" t="s">
        <v>626</v>
      </c>
      <c r="C13" s="4"/>
      <c r="D13" s="4" t="s">
        <v>627</v>
      </c>
      <c r="E13" s="40" t="n">
        <f aca="false">COUNTIF(T_04_Indicateurs[Ressource],"&lt;&gt;")</f>
        <v>0</v>
      </c>
      <c r="F13" s="4"/>
      <c r="G13" s="4"/>
      <c r="H13" s="4"/>
    </row>
    <row r="14" customFormat="false" ht="42" hidden="false" customHeight="true" outlineLevel="0" collapsed="false">
      <c r="A14" s="4" t="s">
        <v>628</v>
      </c>
      <c r="B14" s="4" t="s">
        <v>629</v>
      </c>
      <c r="C14" s="4"/>
      <c r="D14" s="4"/>
      <c r="E14" s="4"/>
      <c r="F14" s="4"/>
      <c r="G14" s="4"/>
      <c r="H14" s="4"/>
    </row>
    <row r="15" customFormat="false" ht="42" hidden="false" customHeight="true" outlineLevel="0" collapsed="false">
      <c r="A15" s="4" t="s">
        <v>630</v>
      </c>
      <c r="B15" s="4" t="s">
        <v>631</v>
      </c>
      <c r="C15" s="4"/>
      <c r="D15" s="4"/>
      <c r="E15" s="4"/>
      <c r="F15" s="4"/>
      <c r="G15" s="4"/>
      <c r="H15" s="4"/>
    </row>
    <row r="16" customFormat="false" ht="42" hidden="false" customHeight="true" outlineLevel="0" collapsed="false">
      <c r="A16" s="4" t="s">
        <v>632</v>
      </c>
      <c r="B16" s="4" t="s">
        <v>633</v>
      </c>
      <c r="C16" s="4"/>
      <c r="D16" s="4"/>
      <c r="E16" s="4"/>
      <c r="F16" s="4"/>
      <c r="G16" s="4"/>
      <c r="H16" s="4"/>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IFERROR(HYPERLINK("#'04_Mandat'!A1","Mandat et périmètre   →   04_Mandat"),"Mandat et périmètre   →   04_Mandat")</f>
        <v>Mandat et périmètre   →   04_Mandat</v>
      </c>
      <c r="B20" s="34"/>
      <c r="C20" s="34"/>
      <c r="D20" s="34"/>
      <c r="E20" s="34"/>
      <c r="F20" s="34"/>
      <c r="G20" s="34"/>
      <c r="H20" s="34"/>
    </row>
    <row r="21" customFormat="false" ht="30.75" hidden="false" customHeight="true" outlineLevel="0" collapsed="false">
      <c r="A21" s="34" t="str">
        <f aca="false">IFERROR(HYPERLINK("#'04_Parties_besoins'!A1","Parties et besoins   →   04_Parties_besoins"),"Parties et besoins   →   04_Parties_besoins")</f>
        <v>Parties et besoins   →   04_Parties_besoins</v>
      </c>
      <c r="B21" s="34"/>
      <c r="C21" s="34"/>
      <c r="D21" s="34"/>
      <c r="E21" s="34"/>
      <c r="F21" s="34"/>
      <c r="G21" s="34"/>
      <c r="H21" s="34"/>
    </row>
    <row r="22" customFormat="false" ht="30.75" hidden="false" customHeight="true" outlineLevel="0" collapsed="false">
      <c r="A22" s="34" t="str">
        <f aca="false">IFERROR(HYPERLINK("#'04_Roles_domaines'!A1","Rôles et domaines   →   04_Roles_domaines"),"Rôles et domaines   →   04_Roles_domaines")</f>
        <v>Rôles et domaines   →   04_Roles_domaines</v>
      </c>
      <c r="B22" s="34"/>
      <c r="C22" s="34"/>
      <c r="D22" s="34"/>
      <c r="E22" s="34"/>
      <c r="F22" s="34"/>
      <c r="G22" s="34"/>
      <c r="H22" s="34"/>
    </row>
    <row r="23" customFormat="false" ht="30.75" hidden="false" customHeight="true" outlineLevel="0" collapsed="false">
      <c r="A23" s="34" t="str">
        <f aca="false">IFERROR(HYPERLINK("#'04_Captation'!A1","Captation   →   04_Captation"),"Captation   →   04_Captation")</f>
        <v>Captation   →   04_Captation</v>
      </c>
      <c r="B23" s="34"/>
      <c r="C23" s="34"/>
      <c r="D23" s="34"/>
      <c r="E23" s="34"/>
      <c r="F23" s="34"/>
      <c r="G23" s="34"/>
      <c r="H23" s="34"/>
    </row>
    <row r="24" customFormat="false" ht="30.75" hidden="false" customHeight="true" outlineLevel="0" collapsed="false">
      <c r="A24" s="34" t="str">
        <f aca="false">IFERROR(HYPERLINK("#'04_Competences'!A1","Compétences   →   04_Competences"),"Compétences   →   04_Competences")</f>
        <v>Compétences   →   04_Competences</v>
      </c>
      <c r="B24" s="34"/>
      <c r="C24" s="34"/>
      <c r="D24" s="34"/>
      <c r="E24" s="34"/>
      <c r="F24" s="34"/>
      <c r="G24" s="34"/>
      <c r="H24" s="34"/>
    </row>
    <row r="25" customFormat="false" ht="30.75" hidden="false" customHeight="true" outlineLevel="0" collapsed="false">
      <c r="A25" s="34" t="str">
        <f aca="false">IFERROR(HYPERLINK("#'04_Veille_positions'!A1","Veille et positions   →   04_Veille_positions"),"Veille et positions   →   04_Veille_positions")</f>
        <v>Veille et positions   →   04_Veille_positions</v>
      </c>
      <c r="B25" s="34"/>
      <c r="C25" s="34"/>
      <c r="D25" s="34"/>
      <c r="E25" s="34"/>
      <c r="F25" s="34"/>
      <c r="G25" s="34"/>
      <c r="H25" s="34"/>
    </row>
    <row r="26" customFormat="false" ht="30.75" hidden="false" customHeight="true" outlineLevel="0" collapsed="false">
      <c r="A26" s="34" t="str">
        <f aca="false">IFERROR(HYPERLINK("#'04_Decisions'!A1","Registre décisions   →   04_Decisions"),"Registre décisions   →   04_Decisions")</f>
        <v>Registre décisions   →   04_Decisions</v>
      </c>
      <c r="B26" s="34"/>
      <c r="C26" s="34"/>
      <c r="D26" s="34"/>
      <c r="E26" s="34"/>
      <c r="F26" s="34"/>
      <c r="G26" s="34"/>
      <c r="H26" s="34"/>
    </row>
    <row r="27" customFormat="false" ht="30.75" hidden="false" customHeight="true" outlineLevel="0" collapsed="false">
      <c r="A27" s="34" t="str">
        <f aca="false">IFERROR(HYPERLINK("#'04_Indicateurs'!A1","Indicateurs   →   04_Indicateurs"),"Indicateurs   →   04_Indicateurs")</f>
        <v>Indicateurs   →   04_Indicateurs</v>
      </c>
      <c r="B27" s="34"/>
      <c r="C27" s="34"/>
      <c r="D27" s="34"/>
      <c r="E27" s="34"/>
      <c r="F27" s="34"/>
      <c r="G27" s="34"/>
      <c r="H27" s="34"/>
    </row>
    <row r="28" customFormat="false" ht="30.75" hidden="false" customHeight="true" outlineLevel="0" collapsed="false">
      <c r="A28" s="34" t="str">
        <f aca="false">IFERROR(HYPERLINK("#'04_Risques_actions'!A1","Risques et plan d'action   →   04_Risques_actions"),"Risques et plan d'action   →   04_Risques_actions")</f>
        <v>Risques et plan d'action   →   04_Risques_actions</v>
      </c>
      <c r="B28" s="34"/>
      <c r="C28" s="34"/>
      <c r="D28" s="34"/>
      <c r="E28" s="34"/>
      <c r="F28" s="34"/>
      <c r="G28" s="34"/>
      <c r="H28" s="34"/>
    </row>
    <row r="30" customFormat="false" ht="36.75" hidden="false" customHeight="true" outlineLevel="0" collapsed="false">
      <c r="A30" s="11" t="s">
        <v>634</v>
      </c>
      <c r="B30" s="11"/>
      <c r="C30" s="11"/>
      <c r="D30" s="11"/>
      <c r="E30" s="11"/>
      <c r="F30" s="11"/>
      <c r="G30" s="11"/>
      <c r="H30" s="11"/>
    </row>
    <row r="31" customFormat="false" ht="25.5" hidden="false" customHeight="true" outlineLevel="0" collapsed="false">
      <c r="A31" s="7" t="s">
        <v>635</v>
      </c>
      <c r="B31" s="7"/>
      <c r="C31" s="7"/>
      <c r="D31" s="7"/>
      <c r="E31" s="7"/>
      <c r="F31" s="7"/>
      <c r="G31" s="7"/>
      <c r="H31" s="7"/>
    </row>
    <row r="32" customFormat="false" ht="25.5" hidden="false" customHeight="true" outlineLevel="0" collapsed="false">
      <c r="A32" s="7"/>
      <c r="B32" s="7"/>
      <c r="C32" s="7"/>
      <c r="D32" s="7"/>
      <c r="E32" s="7"/>
      <c r="F32" s="7"/>
      <c r="G32" s="7"/>
      <c r="H32" s="7"/>
    </row>
  </sheetData>
  <mergeCells count="18">
    <mergeCell ref="A1:C1"/>
    <mergeCell ref="D1:F1"/>
    <mergeCell ref="G1:H1"/>
    <mergeCell ref="A2:H2"/>
    <mergeCell ref="A4:H4"/>
    <mergeCell ref="A5:H5"/>
    <mergeCell ref="A19:H19"/>
    <mergeCell ref="A20:H20"/>
    <mergeCell ref="A21:H21"/>
    <mergeCell ref="A22:H22"/>
    <mergeCell ref="A23:H23"/>
    <mergeCell ref="A24:H24"/>
    <mergeCell ref="A25:H25"/>
    <mergeCell ref="A26:H26"/>
    <mergeCell ref="A27:H27"/>
    <mergeCell ref="A28:H28"/>
    <mergeCell ref="A30:H30"/>
    <mergeCell ref="A31:H3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49" t="s">
        <v>606</v>
      </c>
      <c r="B2" s="49"/>
      <c r="C2" s="49"/>
      <c r="D2" s="49"/>
      <c r="E2" s="49"/>
      <c r="F2" s="49"/>
      <c r="G2" s="49"/>
      <c r="H2" s="49"/>
    </row>
    <row r="3" customFormat="false" ht="9" hidden="false" customHeight="true" outlineLevel="0" collapsed="false">
      <c r="A3" s="4"/>
      <c r="B3" s="4"/>
      <c r="C3" s="4"/>
      <c r="D3" s="4"/>
      <c r="E3" s="4"/>
      <c r="F3" s="4"/>
      <c r="G3" s="4"/>
      <c r="H3" s="4"/>
    </row>
    <row r="4" customFormat="false" ht="45.75" hidden="false" customHeight="true" outlineLevel="0" collapsed="false">
      <c r="A4" s="33" t="s">
        <v>636</v>
      </c>
      <c r="B4" s="33"/>
      <c r="C4" s="33"/>
      <c r="D4" s="33"/>
      <c r="E4" s="33"/>
      <c r="F4" s="33"/>
      <c r="G4" s="33"/>
      <c r="H4" s="33"/>
    </row>
    <row r="5" customFormat="false" ht="27" hidden="false" customHeight="true" outlineLevel="0" collapsed="false">
      <c r="A5" s="4"/>
      <c r="B5" s="30"/>
      <c r="C5" s="30"/>
      <c r="D5" s="30"/>
      <c r="E5" s="30"/>
      <c r="F5" s="30"/>
      <c r="G5" s="30"/>
      <c r="H5" s="30"/>
    </row>
    <row r="6" customFormat="false" ht="42" hidden="false" customHeight="true" outlineLevel="0" collapsed="false">
      <c r="A6" s="35" t="s">
        <v>561</v>
      </c>
      <c r="B6" s="41" t="s">
        <v>562</v>
      </c>
      <c r="C6" s="41"/>
      <c r="D6" s="41"/>
      <c r="E6" s="41"/>
      <c r="F6" s="41"/>
      <c r="G6" s="41"/>
      <c r="H6" s="41"/>
    </row>
    <row r="7" customFormat="false" ht="42" hidden="false" customHeight="true" outlineLevel="0" collapsed="false">
      <c r="A7" s="4" t="s">
        <v>637</v>
      </c>
      <c r="B7" s="44" t="s">
        <v>638</v>
      </c>
      <c r="C7" s="44"/>
      <c r="D7" s="44"/>
      <c r="E7" s="44"/>
      <c r="F7" s="44"/>
      <c r="G7" s="44"/>
      <c r="H7" s="44"/>
    </row>
    <row r="8" customFormat="false" ht="27" hidden="false" customHeight="true" outlineLevel="0" collapsed="false">
      <c r="A8" s="4" t="s">
        <v>639</v>
      </c>
      <c r="B8" s="44" t="s">
        <v>508</v>
      </c>
      <c r="C8" s="44"/>
      <c r="D8" s="44"/>
      <c r="E8" s="44"/>
      <c r="F8" s="44"/>
      <c r="G8" s="44"/>
      <c r="H8" s="44"/>
    </row>
    <row r="9" customFormat="false" ht="42" hidden="false" customHeight="true" outlineLevel="0" collapsed="false">
      <c r="A9" s="4" t="s">
        <v>640</v>
      </c>
      <c r="B9" s="44" t="s">
        <v>641</v>
      </c>
      <c r="C9" s="44"/>
      <c r="D9" s="44"/>
      <c r="E9" s="44"/>
      <c r="F9" s="44"/>
      <c r="G9" s="44"/>
      <c r="H9" s="44"/>
    </row>
    <row r="10" customFormat="false" ht="42" hidden="false" customHeight="true" outlineLevel="0" collapsed="false">
      <c r="A10" s="4" t="s">
        <v>566</v>
      </c>
      <c r="B10" s="44" t="s">
        <v>642</v>
      </c>
      <c r="C10" s="44"/>
      <c r="D10" s="44"/>
      <c r="E10" s="44"/>
      <c r="F10" s="44"/>
      <c r="G10" s="44"/>
      <c r="H10" s="44"/>
    </row>
    <row r="11" customFormat="false" ht="27" hidden="false" customHeight="true" outlineLevel="0" collapsed="false">
      <c r="A11" s="4" t="s">
        <v>568</v>
      </c>
      <c r="B11" s="44" t="s">
        <v>643</v>
      </c>
      <c r="C11" s="44"/>
      <c r="D11" s="44"/>
      <c r="E11" s="44"/>
      <c r="F11" s="44"/>
      <c r="G11" s="44"/>
      <c r="H11" s="44"/>
    </row>
    <row r="12" customFormat="false" ht="27" hidden="false" customHeight="true" outlineLevel="0" collapsed="false">
      <c r="A12" s="4" t="s">
        <v>570</v>
      </c>
      <c r="B12" s="44" t="s">
        <v>571</v>
      </c>
      <c r="C12" s="44"/>
      <c r="D12" s="44"/>
      <c r="E12" s="44"/>
      <c r="F12" s="44"/>
      <c r="G12" s="44"/>
      <c r="H12" s="44"/>
    </row>
    <row r="13" customFormat="false" ht="27" hidden="false" customHeight="true" outlineLevel="0" collapsed="false">
      <c r="A13" s="4" t="s">
        <v>572</v>
      </c>
      <c r="B13" s="44" t="s">
        <v>573</v>
      </c>
      <c r="C13" s="44"/>
      <c r="D13" s="44"/>
      <c r="E13" s="44"/>
      <c r="F13" s="44"/>
      <c r="G13" s="44"/>
      <c r="H13" s="44"/>
    </row>
    <row r="14" customFormat="false" ht="27" hidden="false" customHeight="true" outlineLevel="0" collapsed="false">
      <c r="A14" s="4" t="s">
        <v>644</v>
      </c>
      <c r="B14" s="44" t="s">
        <v>645</v>
      </c>
      <c r="C14" s="44"/>
      <c r="D14" s="44"/>
      <c r="E14" s="44"/>
      <c r="F14" s="44"/>
      <c r="G14" s="44"/>
      <c r="H14" s="44"/>
    </row>
    <row r="15" customFormat="false" ht="27" hidden="false" customHeight="true" outlineLevel="0" collapsed="false">
      <c r="A15" s="4" t="s">
        <v>646</v>
      </c>
      <c r="B15" s="44" t="s">
        <v>647</v>
      </c>
      <c r="C15" s="44"/>
      <c r="D15" s="44"/>
      <c r="E15" s="44"/>
      <c r="F15" s="44"/>
      <c r="G15" s="44"/>
      <c r="H15" s="44"/>
    </row>
    <row r="16" customFormat="false" ht="33" hidden="false" customHeight="true" outlineLevel="0" collapsed="false">
      <c r="A16" s="4" t="s">
        <v>648</v>
      </c>
      <c r="B16" s="44"/>
      <c r="C16" s="44"/>
      <c r="D16" s="44"/>
      <c r="E16" s="44"/>
      <c r="F16" s="44"/>
      <c r="G16" s="44"/>
      <c r="H16" s="44"/>
    </row>
    <row r="17" customFormat="false" ht="33" hidden="false" customHeight="true" outlineLevel="0" collapsed="false">
      <c r="A17" s="4" t="s">
        <v>649</v>
      </c>
      <c r="B17" s="44"/>
      <c r="C17" s="44"/>
      <c r="D17" s="44"/>
      <c r="E17" s="44"/>
      <c r="F17" s="44"/>
      <c r="G17" s="44"/>
      <c r="H17" s="44"/>
    </row>
    <row r="18" customFormat="false" ht="27" hidden="false" customHeight="true" outlineLevel="0" collapsed="false">
      <c r="A18" s="4" t="s">
        <v>650</v>
      </c>
      <c r="B18" s="44" t="s">
        <v>651</v>
      </c>
      <c r="C18" s="44"/>
      <c r="D18" s="44"/>
      <c r="E18" s="44"/>
      <c r="F18" s="44"/>
      <c r="G18" s="44"/>
      <c r="H18" s="44"/>
    </row>
    <row r="19" customFormat="false" ht="27" hidden="false" customHeight="true" outlineLevel="0" collapsed="false">
      <c r="A19" s="4" t="s">
        <v>652</v>
      </c>
      <c r="B19" s="44" t="s">
        <v>653</v>
      </c>
      <c r="C19" s="44"/>
      <c r="D19" s="44"/>
      <c r="E19" s="44"/>
      <c r="F19" s="44"/>
      <c r="G19" s="44"/>
      <c r="H19" s="44"/>
    </row>
    <row r="20" customFormat="false" ht="27" hidden="false" customHeight="true" outlineLevel="0" collapsed="false">
      <c r="A20" s="4" t="s">
        <v>654</v>
      </c>
      <c r="B20" s="44" t="s">
        <v>655</v>
      </c>
      <c r="C20" s="44"/>
      <c r="D20" s="44"/>
      <c r="E20" s="44"/>
      <c r="F20" s="44"/>
      <c r="G20" s="44"/>
      <c r="H20" s="44"/>
    </row>
    <row r="21" customFormat="false" ht="15" hidden="false" customHeight="true" outlineLevel="0" collapsed="false">
      <c r="B21" s="46"/>
    </row>
    <row r="22" customFormat="false" ht="15" hidden="false" customHeight="true" outlineLevel="0" collapsed="false">
      <c r="B22" s="46"/>
    </row>
    <row r="23" customFormat="false" ht="15" hidden="false" customHeight="true" outlineLevel="0" collapsed="false">
      <c r="B23" s="46"/>
    </row>
  </sheetData>
  <mergeCells count="21">
    <mergeCell ref="A1:C1"/>
    <mergeCell ref="D1:F1"/>
    <mergeCell ref="G1:H1"/>
    <mergeCell ref="A2:H2"/>
    <mergeCell ref="A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s>
  <dataValidations count="1">
    <dataValidation allowBlank="true" error="Choisir une valeur autorisée ; une donnée absente reste vide." errorStyle="stop" errorTitle="Saisie à vérifier" operator="between" showDropDown="false" showErrorMessage="true" showInputMessage="false" sqref="B20" type="list">
      <formula1>"Étendre,Maintenir le périmètre,Réduire,Suspendre,Arrêter"</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8"/>
    <col collapsed="false" customWidth="true" hidden="false" outlineLevel="0" max="3" min="2" style="1" width="37"/>
    <col collapsed="false" customWidth="true" hidden="false" outlineLevel="0" max="4" min="4" style="1" width="17"/>
    <col collapsed="false" customWidth="true" hidden="false" outlineLevel="0" max="5" min="5" style="1" width="22"/>
    <col collapsed="false" customWidth="true" hidden="false" outlineLevel="0" max="6" min="6" style="1" width="35"/>
    <col collapsed="false" customWidth="true" hidden="false" outlineLevel="0" max="7" min="7" style="1" width="19"/>
    <col collapsed="false" customWidth="true" hidden="false" outlineLevel="0" max="8" min="8" style="1" width="17"/>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49" t="s">
        <v>606</v>
      </c>
      <c r="B2" s="49"/>
      <c r="C2" s="49"/>
      <c r="D2" s="49"/>
      <c r="E2" s="49"/>
      <c r="F2" s="49"/>
      <c r="G2" s="49"/>
      <c r="H2" s="49"/>
    </row>
    <row r="3" customFormat="false" ht="9" hidden="false" customHeight="true" outlineLevel="0" collapsed="false">
      <c r="A3" s="4"/>
      <c r="B3" s="4"/>
      <c r="C3" s="4"/>
      <c r="D3" s="4"/>
      <c r="E3" s="4"/>
      <c r="F3" s="4"/>
      <c r="G3" s="4"/>
      <c r="H3" s="4"/>
    </row>
    <row r="4" customFormat="false" ht="45.75" hidden="false" customHeight="true" outlineLevel="0" collapsed="false">
      <c r="A4" s="33" t="s">
        <v>656</v>
      </c>
      <c r="B4" s="33"/>
      <c r="C4" s="33"/>
      <c r="D4" s="33"/>
      <c r="E4" s="33"/>
      <c r="F4" s="33"/>
      <c r="G4" s="33"/>
      <c r="H4" s="33"/>
    </row>
    <row r="5" customFormat="false" ht="27" hidden="false" customHeight="true" outlineLevel="0" collapsed="false">
      <c r="A5" s="4"/>
      <c r="B5" s="4"/>
      <c r="C5" s="4"/>
      <c r="D5" s="4"/>
      <c r="E5" s="4"/>
      <c r="F5" s="4"/>
      <c r="G5" s="4"/>
      <c r="H5" s="4"/>
    </row>
    <row r="6" customFormat="false" ht="42" hidden="false" customHeight="true" outlineLevel="0" collapsed="false">
      <c r="A6" s="35" t="s">
        <v>466</v>
      </c>
      <c r="B6" s="35" t="s">
        <v>657</v>
      </c>
      <c r="C6" s="35" t="s">
        <v>658</v>
      </c>
      <c r="D6" s="35" t="s">
        <v>659</v>
      </c>
      <c r="E6" s="35" t="s">
        <v>660</v>
      </c>
      <c r="F6" s="35" t="s">
        <v>661</v>
      </c>
      <c r="G6" s="35" t="s">
        <v>662</v>
      </c>
      <c r="H6" s="35" t="s">
        <v>663</v>
      </c>
    </row>
    <row r="7" customFormat="false" ht="42" hidden="false" customHeight="true" outlineLevel="0" collapsed="false">
      <c r="A7" s="4" t="s">
        <v>664</v>
      </c>
      <c r="B7" s="4" t="s">
        <v>665</v>
      </c>
      <c r="C7" s="4" t="s">
        <v>666</v>
      </c>
      <c r="D7" s="4" t="s">
        <v>667</v>
      </c>
      <c r="E7" s="4" t="s">
        <v>668</v>
      </c>
      <c r="F7" s="4" t="s">
        <v>669</v>
      </c>
      <c r="G7" s="4" t="s">
        <v>670</v>
      </c>
      <c r="H7" s="4" t="s">
        <v>671</v>
      </c>
    </row>
    <row r="8" customFormat="false" ht="42" hidden="false" customHeight="true" outlineLevel="0" collapsed="false">
      <c r="A8" s="4" t="s">
        <v>570</v>
      </c>
      <c r="B8" s="4" t="s">
        <v>672</v>
      </c>
      <c r="C8" s="4" t="s">
        <v>673</v>
      </c>
      <c r="D8" s="4" t="s">
        <v>674</v>
      </c>
      <c r="E8" s="4" t="s">
        <v>675</v>
      </c>
      <c r="F8" s="4" t="s">
        <v>676</v>
      </c>
      <c r="G8" s="4" t="s">
        <v>677</v>
      </c>
      <c r="H8" s="4" t="s">
        <v>678</v>
      </c>
    </row>
    <row r="9" customFormat="false" ht="42" hidden="false" customHeight="true" outlineLevel="0" collapsed="false">
      <c r="A9" s="4" t="s">
        <v>572</v>
      </c>
      <c r="B9" s="4" t="s">
        <v>679</v>
      </c>
      <c r="C9" s="4" t="s">
        <v>680</v>
      </c>
      <c r="D9" s="4" t="s">
        <v>681</v>
      </c>
      <c r="E9" s="4" t="s">
        <v>682</v>
      </c>
      <c r="F9" s="4" t="s">
        <v>683</v>
      </c>
      <c r="G9" s="4" t="s">
        <v>684</v>
      </c>
      <c r="H9" s="4" t="s">
        <v>685</v>
      </c>
    </row>
    <row r="10" customFormat="false" ht="42" hidden="false" customHeight="true" outlineLevel="0" collapsed="false">
      <c r="A10" s="4" t="s">
        <v>686</v>
      </c>
      <c r="B10" s="4" t="s">
        <v>687</v>
      </c>
      <c r="C10" s="4" t="s">
        <v>688</v>
      </c>
      <c r="D10" s="4" t="s">
        <v>689</v>
      </c>
      <c r="E10" s="4" t="s">
        <v>690</v>
      </c>
      <c r="F10" s="4" t="s">
        <v>691</v>
      </c>
      <c r="G10" s="4" t="s">
        <v>692</v>
      </c>
      <c r="H10" s="4" t="s">
        <v>693</v>
      </c>
    </row>
    <row r="11" customFormat="false" ht="42" hidden="false" customHeight="true" outlineLevel="0" collapsed="false">
      <c r="A11" s="4" t="s">
        <v>694</v>
      </c>
      <c r="B11" s="4" t="s">
        <v>695</v>
      </c>
      <c r="C11" s="4" t="s">
        <v>696</v>
      </c>
      <c r="D11" s="4" t="s">
        <v>697</v>
      </c>
      <c r="E11" s="4" t="s">
        <v>698</v>
      </c>
      <c r="F11" s="4" t="s">
        <v>699</v>
      </c>
      <c r="G11" s="4" t="s">
        <v>700</v>
      </c>
      <c r="H11" s="4" t="s">
        <v>685</v>
      </c>
    </row>
    <row r="12" customFormat="false" ht="42" hidden="false" customHeight="true" outlineLevel="0" collapsed="false">
      <c r="A12" s="4" t="s">
        <v>701</v>
      </c>
      <c r="B12" s="4" t="s">
        <v>702</v>
      </c>
      <c r="C12" s="4" t="s">
        <v>703</v>
      </c>
      <c r="D12" s="4" t="s">
        <v>505</v>
      </c>
      <c r="E12" s="4" t="s">
        <v>704</v>
      </c>
      <c r="F12" s="4" t="s">
        <v>705</v>
      </c>
      <c r="G12" s="4" t="s">
        <v>706</v>
      </c>
      <c r="H12" s="4" t="s">
        <v>707</v>
      </c>
    </row>
    <row r="13" customFormat="false" ht="27" hidden="false" customHeight="true" outlineLevel="0" collapsed="false">
      <c r="A13" s="4"/>
      <c r="B13" s="4"/>
      <c r="C13" s="4"/>
      <c r="D13" s="4"/>
      <c r="E13" s="4"/>
      <c r="F13" s="4"/>
      <c r="G13" s="4"/>
      <c r="H13" s="4"/>
    </row>
    <row r="14" customFormat="false" ht="27" hidden="false" customHeight="true" outlineLevel="0" collapsed="false">
      <c r="A14" s="4"/>
      <c r="B14" s="4"/>
      <c r="C14" s="4"/>
      <c r="D14" s="4"/>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5">
    <mergeCell ref="A1:C1"/>
    <mergeCell ref="D1:F1"/>
    <mergeCell ref="G1:H1"/>
    <mergeCell ref="A2:H2"/>
    <mergeCell ref="A4:H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5"/>
    <col collapsed="false" customWidth="true" hidden="false" outlineLevel="0" max="3" min="2" style="1" width="37"/>
    <col collapsed="false" customWidth="true" hidden="false" outlineLevel="0" max="4" min="4" style="1" width="18"/>
    <col collapsed="false" customWidth="true" hidden="false" outlineLevel="0" max="6" min="5" style="1" width="23"/>
    <col collapsed="false" customWidth="true" hidden="false" outlineLevel="0" max="7" min="7" style="1" width="26"/>
    <col collapsed="false" customWidth="true" hidden="false" outlineLevel="0" max="8" min="8" style="1" width="37"/>
    <col collapsed="false" customWidth="true" hidden="false" outlineLevel="0" max="9" min="9" style="1" width="32"/>
    <col collapsed="false" customWidth="true" hidden="false" outlineLevel="0" max="10" min="10" style="1" width="26"/>
    <col collapsed="false" customWidth="true" hidden="false" outlineLevel="0" max="11" min="11" style="1" width="17"/>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c r="I1" s="31"/>
      <c r="J1" s="31"/>
      <c r="K1" s="31"/>
    </row>
    <row r="2" customFormat="false" ht="24" hidden="false" customHeight="true" outlineLevel="0" collapsed="false">
      <c r="A2" s="49" t="s">
        <v>606</v>
      </c>
      <c r="B2" s="49"/>
      <c r="C2" s="49"/>
      <c r="D2" s="49"/>
      <c r="E2" s="49"/>
      <c r="F2" s="49"/>
      <c r="G2" s="49"/>
      <c r="H2" s="49"/>
      <c r="I2" s="49"/>
      <c r="J2" s="49"/>
      <c r="K2" s="49"/>
    </row>
    <row r="3" customFormat="false" ht="9" hidden="false" customHeight="true" outlineLevel="0" collapsed="false">
      <c r="A3" s="4"/>
      <c r="B3" s="4"/>
      <c r="C3" s="4"/>
      <c r="D3" s="4"/>
      <c r="E3" s="4"/>
      <c r="F3" s="4"/>
      <c r="G3" s="4"/>
      <c r="H3" s="4"/>
      <c r="I3" s="4"/>
      <c r="J3" s="4"/>
      <c r="K3" s="4"/>
    </row>
    <row r="4" customFormat="false" ht="45.75" hidden="false" customHeight="true" outlineLevel="0" collapsed="false">
      <c r="A4" s="33" t="s">
        <v>708</v>
      </c>
      <c r="B4" s="33"/>
      <c r="C4" s="33"/>
      <c r="D4" s="33"/>
      <c r="E4" s="33"/>
      <c r="F4" s="33"/>
      <c r="G4" s="33"/>
      <c r="H4" s="33"/>
      <c r="I4" s="33"/>
      <c r="J4" s="33"/>
      <c r="K4" s="33"/>
    </row>
    <row r="5" customFormat="false" ht="27" hidden="false" customHeight="true" outlineLevel="0" collapsed="false">
      <c r="A5" s="4"/>
      <c r="B5" s="4"/>
      <c r="C5" s="4"/>
      <c r="D5" s="4"/>
      <c r="E5" s="4"/>
      <c r="F5" s="4"/>
      <c r="G5" s="4"/>
      <c r="H5" s="4"/>
      <c r="I5" s="4"/>
      <c r="J5" s="4"/>
      <c r="K5" s="4"/>
    </row>
    <row r="6" customFormat="false" ht="42" hidden="false" customHeight="true" outlineLevel="0" collapsed="false">
      <c r="A6" s="35" t="s">
        <v>709</v>
      </c>
      <c r="B6" s="35" t="s">
        <v>710</v>
      </c>
      <c r="C6" s="35" t="s">
        <v>566</v>
      </c>
      <c r="D6" s="35" t="s">
        <v>572</v>
      </c>
      <c r="E6" s="35" t="s">
        <v>644</v>
      </c>
      <c r="F6" s="35" t="s">
        <v>646</v>
      </c>
      <c r="G6" s="35" t="s">
        <v>711</v>
      </c>
      <c r="H6" s="35" t="s">
        <v>712</v>
      </c>
      <c r="I6" s="35" t="s">
        <v>713</v>
      </c>
      <c r="J6" s="35" t="s">
        <v>714</v>
      </c>
      <c r="K6" s="35" t="s">
        <v>715</v>
      </c>
    </row>
    <row r="7" customFormat="false" ht="42" hidden="false" customHeight="true" outlineLevel="0" collapsed="false">
      <c r="A7" s="4" t="s">
        <v>508</v>
      </c>
      <c r="B7" s="4" t="s">
        <v>716</v>
      </c>
      <c r="C7" s="4" t="s">
        <v>717</v>
      </c>
      <c r="D7" s="4" t="s">
        <v>718</v>
      </c>
      <c r="E7" s="4" t="s">
        <v>719</v>
      </c>
      <c r="F7" s="4" t="s">
        <v>720</v>
      </c>
      <c r="G7" s="4" t="s">
        <v>721</v>
      </c>
      <c r="H7" s="4" t="s">
        <v>722</v>
      </c>
      <c r="I7" s="4" t="s">
        <v>723</v>
      </c>
      <c r="J7" s="4" t="s">
        <v>724</v>
      </c>
      <c r="K7" s="4"/>
    </row>
    <row r="8" customFormat="false" ht="42" hidden="false" customHeight="true" outlineLevel="0" collapsed="false">
      <c r="A8" s="4" t="s">
        <v>725</v>
      </c>
      <c r="B8" s="4" t="s">
        <v>726</v>
      </c>
      <c r="C8" s="4" t="s">
        <v>727</v>
      </c>
      <c r="D8" s="4" t="s">
        <v>728</v>
      </c>
      <c r="E8" s="4" t="s">
        <v>729</v>
      </c>
      <c r="F8" s="4" t="s">
        <v>730</v>
      </c>
      <c r="G8" s="4" t="s">
        <v>731</v>
      </c>
      <c r="H8" s="4" t="s">
        <v>732</v>
      </c>
      <c r="I8" s="4" t="s">
        <v>733</v>
      </c>
      <c r="J8" s="4" t="s">
        <v>734</v>
      </c>
      <c r="K8" s="4"/>
    </row>
    <row r="9" customFormat="false" ht="42" hidden="false" customHeight="true" outlineLevel="0" collapsed="false">
      <c r="A9" s="4" t="s">
        <v>735</v>
      </c>
      <c r="B9" s="4" t="s">
        <v>736</v>
      </c>
      <c r="C9" s="4" t="s">
        <v>737</v>
      </c>
      <c r="D9" s="4" t="s">
        <v>738</v>
      </c>
      <c r="E9" s="4" t="s">
        <v>739</v>
      </c>
      <c r="F9" s="4" t="s">
        <v>686</v>
      </c>
      <c r="G9" s="4" t="s">
        <v>740</v>
      </c>
      <c r="H9" s="4" t="s">
        <v>741</v>
      </c>
      <c r="I9" s="4" t="s">
        <v>742</v>
      </c>
      <c r="J9" s="4" t="s">
        <v>743</v>
      </c>
      <c r="K9" s="4"/>
    </row>
    <row r="10" customFormat="false" ht="42" hidden="false" customHeight="true" outlineLevel="0" collapsed="false">
      <c r="A10" s="4" t="s">
        <v>744</v>
      </c>
      <c r="B10" s="4" t="s">
        <v>745</v>
      </c>
      <c r="C10" s="4" t="s">
        <v>746</v>
      </c>
      <c r="D10" s="4" t="s">
        <v>747</v>
      </c>
      <c r="E10" s="4" t="s">
        <v>748</v>
      </c>
      <c r="F10" s="4" t="s">
        <v>749</v>
      </c>
      <c r="G10" s="4" t="s">
        <v>750</v>
      </c>
      <c r="H10" s="4" t="s">
        <v>751</v>
      </c>
      <c r="I10" s="4" t="s">
        <v>752</v>
      </c>
      <c r="J10" s="4" t="s">
        <v>753</v>
      </c>
      <c r="K10" s="4"/>
    </row>
    <row r="11" customFormat="false" ht="42" hidden="false" customHeight="true" outlineLevel="0" collapsed="false">
      <c r="A11" s="4" t="s">
        <v>754</v>
      </c>
      <c r="B11" s="4" t="s">
        <v>755</v>
      </c>
      <c r="C11" s="4" t="s">
        <v>756</v>
      </c>
      <c r="D11" s="4" t="s">
        <v>757</v>
      </c>
      <c r="E11" s="4" t="s">
        <v>758</v>
      </c>
      <c r="F11" s="4" t="s">
        <v>759</v>
      </c>
      <c r="G11" s="4" t="s">
        <v>760</v>
      </c>
      <c r="H11" s="4" t="s">
        <v>761</v>
      </c>
      <c r="I11" s="4" t="s">
        <v>762</v>
      </c>
      <c r="J11" s="4" t="s">
        <v>763</v>
      </c>
      <c r="K11" s="4"/>
    </row>
    <row r="12" customFormat="false" ht="42" hidden="false" customHeight="true" outlineLevel="0" collapsed="false">
      <c r="A12" s="4" t="s">
        <v>764</v>
      </c>
      <c r="B12" s="4" t="s">
        <v>765</v>
      </c>
      <c r="C12" s="4" t="s">
        <v>766</v>
      </c>
      <c r="D12" s="4" t="s">
        <v>767</v>
      </c>
      <c r="E12" s="4" t="s">
        <v>768</v>
      </c>
      <c r="F12" s="4" t="s">
        <v>769</v>
      </c>
      <c r="G12" s="4" t="s">
        <v>770</v>
      </c>
      <c r="H12" s="4" t="s">
        <v>771</v>
      </c>
      <c r="I12" s="4" t="s">
        <v>772</v>
      </c>
      <c r="J12" s="4" t="s">
        <v>773</v>
      </c>
      <c r="K12" s="4"/>
    </row>
    <row r="13" customFormat="false" ht="27" hidden="false" customHeight="true" outlineLevel="0" collapsed="false">
      <c r="A13" s="4"/>
      <c r="B13" s="4"/>
      <c r="C13" s="4"/>
      <c r="D13" s="4"/>
      <c r="E13" s="4"/>
      <c r="F13" s="4"/>
      <c r="G13" s="4"/>
      <c r="H13" s="4"/>
      <c r="I13" s="4"/>
      <c r="J13" s="4"/>
      <c r="K13" s="4"/>
    </row>
    <row r="14" customFormat="false" ht="27" hidden="false" customHeight="true" outlineLevel="0" collapsed="false">
      <c r="A14" s="4"/>
      <c r="B14" s="4"/>
      <c r="C14" s="4"/>
      <c r="D14" s="4"/>
      <c r="E14" s="4"/>
      <c r="F14" s="4"/>
      <c r="G14" s="4"/>
      <c r="H14" s="4"/>
      <c r="I14" s="4"/>
      <c r="J14" s="4"/>
      <c r="K14" s="4"/>
    </row>
    <row r="15" customFormat="false" ht="27" hidden="false" customHeight="true" outlineLevel="0" collapsed="false">
      <c r="A15" s="4"/>
      <c r="B15" s="4"/>
      <c r="C15" s="4"/>
      <c r="D15" s="4"/>
      <c r="E15" s="4"/>
      <c r="F15" s="4"/>
      <c r="G15" s="4"/>
      <c r="H15" s="4"/>
      <c r="I15" s="4"/>
      <c r="J15" s="4"/>
      <c r="K15" s="4"/>
    </row>
    <row r="16" customFormat="false" ht="27" hidden="false" customHeight="true" outlineLevel="0" collapsed="false">
      <c r="A16" s="4"/>
      <c r="B16" s="4"/>
      <c r="C16" s="4"/>
      <c r="D16" s="4"/>
      <c r="E16" s="4"/>
      <c r="F16" s="4"/>
      <c r="G16" s="4"/>
      <c r="H16" s="4"/>
      <c r="I16" s="4"/>
      <c r="J16" s="4"/>
      <c r="K16" s="4"/>
    </row>
  </sheetData>
  <mergeCells count="5">
    <mergeCell ref="A1:C1"/>
    <mergeCell ref="D1:F1"/>
    <mergeCell ref="G1:K1"/>
    <mergeCell ref="A2:K2"/>
    <mergeCell ref="A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7"/>
    <col collapsed="false" customWidth="true" hidden="false" outlineLevel="0" max="3" min="3" style="1" width="20"/>
    <col collapsed="false" customWidth="true" hidden="false" outlineLevel="0" max="4" min="4" style="1" width="13"/>
    <col collapsed="false" customWidth="true" hidden="false" outlineLevel="0" max="5" min="5" style="1" width="37"/>
    <col collapsed="false" customWidth="true" hidden="false" outlineLevel="0" max="6" min="6" style="1" width="13"/>
    <col collapsed="false" customWidth="true" hidden="false" outlineLevel="0" max="7" min="7" style="1" width="18"/>
    <col collapsed="false" customWidth="true" hidden="false" outlineLevel="0" max="8" min="8" style="1" width="15"/>
    <col collapsed="false" customWidth="true" hidden="false" outlineLevel="0" max="9" min="9" style="1" width="19"/>
    <col collapsed="false" customWidth="true" hidden="false" outlineLevel="0" max="10" min="10" style="1" width="17"/>
    <col collapsed="false" customWidth="true" hidden="false" outlineLevel="0" max="11" min="11" style="1" width="35"/>
    <col collapsed="false" customWidth="true" hidden="false" outlineLevel="0" max="12" min="12" style="1" width="30"/>
    <col collapsed="false" customWidth="true" hidden="false" outlineLevel="0" max="13" min="13" style="1" width="27"/>
    <col collapsed="false" customWidth="true" hidden="false" outlineLevel="0" max="14" min="14" style="1" width="13"/>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c r="I1" s="31"/>
      <c r="J1" s="31"/>
      <c r="K1" s="31"/>
      <c r="L1" s="31"/>
      <c r="M1" s="31"/>
      <c r="N1" s="31"/>
    </row>
    <row r="2" customFormat="false" ht="24" hidden="false" customHeight="true" outlineLevel="0" collapsed="false">
      <c r="A2" s="49" t="s">
        <v>606</v>
      </c>
      <c r="B2" s="49"/>
      <c r="C2" s="49"/>
      <c r="D2" s="49"/>
      <c r="E2" s="49"/>
      <c r="F2" s="49"/>
      <c r="G2" s="49"/>
      <c r="H2" s="49"/>
      <c r="I2" s="49"/>
      <c r="J2" s="49"/>
      <c r="K2" s="49"/>
      <c r="L2" s="49"/>
      <c r="M2" s="49"/>
      <c r="N2" s="49"/>
    </row>
    <row r="3" customFormat="false" ht="9" hidden="false" customHeight="true" outlineLevel="0" collapsed="false">
      <c r="A3" s="4"/>
      <c r="B3" s="4"/>
      <c r="C3" s="4"/>
      <c r="D3" s="4"/>
      <c r="E3" s="4"/>
      <c r="F3" s="4"/>
      <c r="G3" s="4"/>
      <c r="H3" s="4"/>
      <c r="I3" s="4"/>
      <c r="J3" s="4"/>
      <c r="K3" s="4"/>
      <c r="L3" s="4"/>
      <c r="M3" s="4"/>
      <c r="N3" s="4"/>
    </row>
    <row r="4" customFormat="false" ht="45.75" hidden="false" customHeight="true" outlineLevel="0" collapsed="false">
      <c r="A4" s="33" t="s">
        <v>774</v>
      </c>
      <c r="B4" s="33"/>
      <c r="C4" s="33"/>
      <c r="D4" s="33"/>
      <c r="E4" s="33"/>
      <c r="F4" s="33"/>
      <c r="G4" s="33"/>
      <c r="H4" s="33"/>
      <c r="I4" s="33"/>
      <c r="J4" s="33"/>
      <c r="K4" s="33"/>
      <c r="L4" s="33"/>
      <c r="M4" s="33"/>
      <c r="N4" s="33"/>
    </row>
    <row r="5" customFormat="false" ht="27" hidden="false" customHeight="true" outlineLevel="0" collapsed="false">
      <c r="A5" s="4"/>
      <c r="B5" s="4"/>
      <c r="C5" s="4"/>
      <c r="D5" s="4"/>
      <c r="E5" s="4"/>
      <c r="F5" s="4"/>
      <c r="G5" s="4"/>
      <c r="H5" s="4"/>
      <c r="I5" s="4"/>
      <c r="J5" s="4"/>
      <c r="K5" s="4"/>
      <c r="L5" s="4"/>
      <c r="M5" s="4"/>
      <c r="N5" s="4"/>
    </row>
    <row r="6" customFormat="false" ht="42" hidden="false" customHeight="true" outlineLevel="0" collapsed="false">
      <c r="A6" s="35" t="s">
        <v>775</v>
      </c>
      <c r="B6" s="35" t="s">
        <v>583</v>
      </c>
      <c r="C6" s="35" t="s">
        <v>776</v>
      </c>
      <c r="D6" s="35" t="s">
        <v>777</v>
      </c>
      <c r="E6" s="35" t="s">
        <v>778</v>
      </c>
      <c r="F6" s="35" t="s">
        <v>779</v>
      </c>
      <c r="G6" s="35" t="s">
        <v>592</v>
      </c>
      <c r="H6" s="35" t="s">
        <v>419</v>
      </c>
      <c r="I6" s="35" t="s">
        <v>495</v>
      </c>
      <c r="J6" s="35" t="s">
        <v>780</v>
      </c>
      <c r="K6" s="35" t="s">
        <v>781</v>
      </c>
      <c r="L6" s="35" t="s">
        <v>782</v>
      </c>
      <c r="M6" s="35" t="s">
        <v>783</v>
      </c>
      <c r="N6" s="35" t="s">
        <v>68</v>
      </c>
    </row>
    <row r="7" customFormat="false" ht="42" hidden="false" customHeight="true" outlineLevel="0" collapsed="false">
      <c r="A7" s="38" t="s">
        <v>784</v>
      </c>
      <c r="B7" s="47"/>
      <c r="C7" s="38" t="s">
        <v>785</v>
      </c>
      <c r="D7" s="38" t="s">
        <v>786</v>
      </c>
      <c r="E7" s="38" t="s">
        <v>787</v>
      </c>
      <c r="F7" s="38" t="s">
        <v>788</v>
      </c>
      <c r="G7" s="38" t="s">
        <v>757</v>
      </c>
      <c r="H7" s="38" t="s">
        <v>789</v>
      </c>
      <c r="I7" s="38" t="s">
        <v>790</v>
      </c>
      <c r="J7" s="38"/>
      <c r="K7" s="38" t="s">
        <v>791</v>
      </c>
      <c r="L7" s="38" t="s">
        <v>792</v>
      </c>
      <c r="M7" s="38" t="s">
        <v>793</v>
      </c>
      <c r="N7" s="38" t="s">
        <v>794</v>
      </c>
    </row>
    <row r="8" customFormat="false" ht="57" hidden="false" customHeight="true" outlineLevel="0" collapsed="false">
      <c r="A8" s="38" t="s">
        <v>795</v>
      </c>
      <c r="B8" s="47"/>
      <c r="C8" s="38" t="s">
        <v>796</v>
      </c>
      <c r="D8" s="38" t="s">
        <v>797</v>
      </c>
      <c r="E8" s="38" t="s">
        <v>798</v>
      </c>
      <c r="F8" s="38"/>
      <c r="G8" s="38" t="s">
        <v>799</v>
      </c>
      <c r="H8" s="38" t="s">
        <v>800</v>
      </c>
      <c r="I8" s="38" t="s">
        <v>801</v>
      </c>
      <c r="J8" s="38"/>
      <c r="K8" s="38" t="s">
        <v>802</v>
      </c>
      <c r="L8" s="38" t="s">
        <v>803</v>
      </c>
      <c r="M8" s="38" t="s">
        <v>572</v>
      </c>
      <c r="N8" s="38" t="s">
        <v>804</v>
      </c>
    </row>
    <row r="9" customFormat="false" ht="42" hidden="false" customHeight="true" outlineLevel="0" collapsed="false">
      <c r="A9" s="38" t="s">
        <v>805</v>
      </c>
      <c r="B9" s="47"/>
      <c r="C9" s="38" t="s">
        <v>806</v>
      </c>
      <c r="D9" s="38"/>
      <c r="E9" s="38"/>
      <c r="F9" s="38"/>
      <c r="G9" s="38"/>
      <c r="H9" s="38"/>
      <c r="I9" s="38"/>
      <c r="J9" s="38"/>
      <c r="K9" s="38"/>
      <c r="L9" s="38" t="s">
        <v>807</v>
      </c>
      <c r="M9" s="38"/>
      <c r="N9" s="38" t="s">
        <v>808</v>
      </c>
    </row>
    <row r="10" customFormat="false" ht="42" hidden="false" customHeight="true" outlineLevel="0" collapsed="false">
      <c r="A10" s="38" t="s">
        <v>809</v>
      </c>
      <c r="B10" s="47"/>
      <c r="C10" s="38" t="s">
        <v>806</v>
      </c>
      <c r="D10" s="38"/>
      <c r="E10" s="38"/>
      <c r="F10" s="38"/>
      <c r="G10" s="38"/>
      <c r="H10" s="38"/>
      <c r="I10" s="38"/>
      <c r="J10" s="38"/>
      <c r="K10" s="38"/>
      <c r="L10" s="38" t="s">
        <v>807</v>
      </c>
      <c r="M10" s="38"/>
      <c r="N10" s="38" t="s">
        <v>808</v>
      </c>
    </row>
    <row r="11" customFormat="false" ht="42" hidden="false" customHeight="true" outlineLevel="0" collapsed="false">
      <c r="A11" s="38" t="s">
        <v>810</v>
      </c>
      <c r="B11" s="47"/>
      <c r="C11" s="38" t="s">
        <v>806</v>
      </c>
      <c r="D11" s="38"/>
      <c r="E11" s="38"/>
      <c r="F11" s="38"/>
      <c r="G11" s="38"/>
      <c r="H11" s="38"/>
      <c r="I11" s="38"/>
      <c r="J11" s="38"/>
      <c r="K11" s="38"/>
      <c r="L11" s="38" t="s">
        <v>807</v>
      </c>
      <c r="M11" s="38"/>
      <c r="N11" s="38" t="s">
        <v>808</v>
      </c>
    </row>
    <row r="12" customFormat="false" ht="42" hidden="false" customHeight="true" outlineLevel="0" collapsed="false">
      <c r="A12" s="38" t="s">
        <v>811</v>
      </c>
      <c r="B12" s="47"/>
      <c r="C12" s="38" t="s">
        <v>806</v>
      </c>
      <c r="D12" s="38"/>
      <c r="E12" s="38"/>
      <c r="F12" s="38"/>
      <c r="G12" s="38"/>
      <c r="H12" s="38"/>
      <c r="I12" s="38"/>
      <c r="J12" s="38"/>
      <c r="K12" s="38"/>
      <c r="L12" s="38" t="s">
        <v>807</v>
      </c>
      <c r="M12" s="38"/>
      <c r="N12" s="38" t="s">
        <v>808</v>
      </c>
    </row>
    <row r="13" customFormat="false" ht="42" hidden="false" customHeight="true" outlineLevel="0" collapsed="false">
      <c r="A13" s="38" t="s">
        <v>812</v>
      </c>
      <c r="B13" s="47"/>
      <c r="C13" s="38" t="s">
        <v>806</v>
      </c>
      <c r="D13" s="38"/>
      <c r="E13" s="38"/>
      <c r="F13" s="38"/>
      <c r="G13" s="38"/>
      <c r="H13" s="38"/>
      <c r="I13" s="38"/>
      <c r="J13" s="38"/>
      <c r="K13" s="38"/>
      <c r="L13" s="38" t="s">
        <v>807</v>
      </c>
      <c r="M13" s="38"/>
      <c r="N13" s="38" t="s">
        <v>808</v>
      </c>
    </row>
    <row r="14" customFormat="false" ht="42" hidden="false" customHeight="true" outlineLevel="0" collapsed="false">
      <c r="A14" s="38" t="s">
        <v>813</v>
      </c>
      <c r="B14" s="47"/>
      <c r="C14" s="38" t="s">
        <v>806</v>
      </c>
      <c r="D14" s="38"/>
      <c r="E14" s="38"/>
      <c r="F14" s="38"/>
      <c r="G14" s="38"/>
      <c r="H14" s="38"/>
      <c r="I14" s="38"/>
      <c r="J14" s="38"/>
      <c r="K14" s="38"/>
      <c r="L14" s="38" t="s">
        <v>807</v>
      </c>
      <c r="M14" s="38"/>
      <c r="N14" s="38" t="s">
        <v>808</v>
      </c>
    </row>
    <row r="15" customFormat="false" ht="42" hidden="false" customHeight="true" outlineLevel="0" collapsed="false">
      <c r="A15" s="38" t="s">
        <v>814</v>
      </c>
      <c r="B15" s="47"/>
      <c r="C15" s="38" t="s">
        <v>806</v>
      </c>
      <c r="D15" s="38"/>
      <c r="E15" s="38"/>
      <c r="F15" s="38"/>
      <c r="G15" s="38"/>
      <c r="H15" s="38"/>
      <c r="I15" s="38"/>
      <c r="J15" s="38"/>
      <c r="K15" s="38"/>
      <c r="L15" s="38" t="s">
        <v>807</v>
      </c>
      <c r="M15" s="38"/>
      <c r="N15" s="38" t="s">
        <v>808</v>
      </c>
    </row>
    <row r="16" customFormat="false" ht="42" hidden="false" customHeight="true" outlineLevel="0" collapsed="false">
      <c r="A16" s="38" t="s">
        <v>815</v>
      </c>
      <c r="B16" s="47"/>
      <c r="C16" s="38" t="s">
        <v>806</v>
      </c>
      <c r="D16" s="38"/>
      <c r="E16" s="38"/>
      <c r="F16" s="38"/>
      <c r="G16" s="38"/>
      <c r="H16" s="38"/>
      <c r="I16" s="38"/>
      <c r="J16" s="38"/>
      <c r="K16" s="38"/>
      <c r="L16" s="38" t="s">
        <v>807</v>
      </c>
      <c r="M16" s="38"/>
      <c r="N16" s="38" t="s">
        <v>808</v>
      </c>
    </row>
    <row r="17" customFormat="false" ht="42" hidden="false" customHeight="true" outlineLevel="0" collapsed="false">
      <c r="A17" s="38" t="s">
        <v>816</v>
      </c>
      <c r="B17" s="47"/>
      <c r="C17" s="38" t="s">
        <v>806</v>
      </c>
      <c r="D17" s="38"/>
      <c r="E17" s="38"/>
      <c r="F17" s="38"/>
      <c r="G17" s="38"/>
      <c r="H17" s="38"/>
      <c r="I17" s="38"/>
      <c r="J17" s="38"/>
      <c r="K17" s="38"/>
      <c r="L17" s="38" t="s">
        <v>807</v>
      </c>
      <c r="M17" s="38"/>
      <c r="N17" s="38" t="s">
        <v>808</v>
      </c>
    </row>
    <row r="18" customFormat="false" ht="42" hidden="false" customHeight="true" outlineLevel="0" collapsed="false">
      <c r="A18" s="38" t="s">
        <v>817</v>
      </c>
      <c r="B18" s="47"/>
      <c r="C18" s="38" t="s">
        <v>806</v>
      </c>
      <c r="D18" s="38"/>
      <c r="E18" s="38"/>
      <c r="F18" s="38"/>
      <c r="G18" s="38"/>
      <c r="H18" s="38"/>
      <c r="I18" s="38"/>
      <c r="J18" s="38"/>
      <c r="K18" s="38"/>
      <c r="L18" s="38" t="s">
        <v>807</v>
      </c>
      <c r="M18" s="38"/>
      <c r="N18" s="38" t="s">
        <v>808</v>
      </c>
    </row>
    <row r="19" customFormat="false" ht="42" hidden="false" customHeight="true" outlineLevel="0" collapsed="false">
      <c r="A19" s="38" t="s">
        <v>818</v>
      </c>
      <c r="B19" s="47"/>
      <c r="C19" s="38" t="s">
        <v>806</v>
      </c>
      <c r="D19" s="38"/>
      <c r="E19" s="38"/>
      <c r="F19" s="38"/>
      <c r="G19" s="38"/>
      <c r="H19" s="38"/>
      <c r="I19" s="38"/>
      <c r="J19" s="38"/>
      <c r="K19" s="38"/>
      <c r="L19" s="38" t="s">
        <v>807</v>
      </c>
      <c r="M19" s="38"/>
      <c r="N19" s="38" t="s">
        <v>808</v>
      </c>
    </row>
    <row r="20" customFormat="false" ht="42" hidden="false" customHeight="true" outlineLevel="0" collapsed="false">
      <c r="A20" s="38" t="s">
        <v>819</v>
      </c>
      <c r="B20" s="47"/>
      <c r="C20" s="38" t="s">
        <v>806</v>
      </c>
      <c r="D20" s="38"/>
      <c r="E20" s="38"/>
      <c r="F20" s="38"/>
      <c r="G20" s="38"/>
      <c r="H20" s="38"/>
      <c r="I20" s="38"/>
      <c r="J20" s="38"/>
      <c r="K20" s="38"/>
      <c r="L20" s="38" t="s">
        <v>807</v>
      </c>
      <c r="M20" s="38"/>
      <c r="N20" s="38" t="s">
        <v>808</v>
      </c>
    </row>
    <row r="21" customFormat="false" ht="42" hidden="false" customHeight="true" outlineLevel="0" collapsed="false">
      <c r="A21" s="38" t="s">
        <v>820</v>
      </c>
      <c r="B21" s="47"/>
      <c r="C21" s="38" t="s">
        <v>806</v>
      </c>
      <c r="D21" s="38"/>
      <c r="E21" s="38"/>
      <c r="F21" s="38"/>
      <c r="G21" s="38"/>
      <c r="H21" s="38"/>
      <c r="I21" s="38"/>
      <c r="J21" s="38"/>
      <c r="K21" s="38"/>
      <c r="L21" s="38" t="s">
        <v>807</v>
      </c>
      <c r="M21" s="38"/>
      <c r="N21" s="38" t="s">
        <v>808</v>
      </c>
    </row>
    <row r="22" customFormat="false" ht="42" hidden="false" customHeight="true" outlineLevel="0" collapsed="false">
      <c r="A22" s="38" t="s">
        <v>821</v>
      </c>
      <c r="B22" s="47"/>
      <c r="C22" s="38" t="s">
        <v>806</v>
      </c>
      <c r="D22" s="38"/>
      <c r="E22" s="38"/>
      <c r="F22" s="38"/>
      <c r="G22" s="38"/>
      <c r="H22" s="38"/>
      <c r="I22" s="38"/>
      <c r="J22" s="38"/>
      <c r="K22" s="38"/>
      <c r="L22" s="38" t="s">
        <v>807</v>
      </c>
      <c r="M22" s="38"/>
      <c r="N22" s="38" t="s">
        <v>808</v>
      </c>
    </row>
    <row r="23" customFormat="false" ht="42" hidden="false" customHeight="true" outlineLevel="0" collapsed="false">
      <c r="A23" s="38" t="s">
        <v>822</v>
      </c>
      <c r="B23" s="47"/>
      <c r="C23" s="38" t="s">
        <v>806</v>
      </c>
      <c r="D23" s="38"/>
      <c r="E23" s="38"/>
      <c r="F23" s="38"/>
      <c r="G23" s="38"/>
      <c r="H23" s="38"/>
      <c r="I23" s="38"/>
      <c r="J23" s="38"/>
      <c r="K23" s="38"/>
      <c r="L23" s="38" t="s">
        <v>807</v>
      </c>
      <c r="M23" s="38"/>
      <c r="N23" s="38" t="s">
        <v>808</v>
      </c>
    </row>
    <row r="24" customFormat="false" ht="42" hidden="false" customHeight="true" outlineLevel="0" collapsed="false">
      <c r="A24" s="38" t="s">
        <v>823</v>
      </c>
      <c r="B24" s="47"/>
      <c r="C24" s="38" t="s">
        <v>806</v>
      </c>
      <c r="D24" s="38"/>
      <c r="E24" s="38"/>
      <c r="F24" s="38"/>
      <c r="G24" s="38"/>
      <c r="H24" s="38"/>
      <c r="I24" s="38"/>
      <c r="J24" s="38"/>
      <c r="K24" s="38"/>
      <c r="L24" s="38" t="s">
        <v>807</v>
      </c>
      <c r="M24" s="38"/>
      <c r="N24" s="38" t="s">
        <v>808</v>
      </c>
    </row>
    <row r="25" customFormat="false" ht="42" hidden="false" customHeight="true" outlineLevel="0" collapsed="false">
      <c r="A25" s="38" t="s">
        <v>824</v>
      </c>
      <c r="B25" s="47"/>
      <c r="C25" s="38" t="s">
        <v>806</v>
      </c>
      <c r="D25" s="38"/>
      <c r="E25" s="38"/>
      <c r="F25" s="38"/>
      <c r="G25" s="38"/>
      <c r="H25" s="38"/>
      <c r="I25" s="38"/>
      <c r="J25" s="38"/>
      <c r="K25" s="38"/>
      <c r="L25" s="38" t="s">
        <v>807</v>
      </c>
      <c r="M25" s="38"/>
      <c r="N25" s="38" t="s">
        <v>808</v>
      </c>
    </row>
    <row r="26" customFormat="false" ht="42" hidden="false" customHeight="true" outlineLevel="0" collapsed="false">
      <c r="A26" s="38" t="s">
        <v>825</v>
      </c>
      <c r="B26" s="47"/>
      <c r="C26" s="38" t="s">
        <v>806</v>
      </c>
      <c r="D26" s="38"/>
      <c r="E26" s="38"/>
      <c r="F26" s="38"/>
      <c r="G26" s="38"/>
      <c r="H26" s="38"/>
      <c r="I26" s="38"/>
      <c r="J26" s="38"/>
      <c r="K26" s="38"/>
      <c r="L26" s="38" t="s">
        <v>807</v>
      </c>
      <c r="M26" s="38"/>
      <c r="N26" s="38" t="s">
        <v>808</v>
      </c>
    </row>
    <row r="27" customFormat="false" ht="42" hidden="false" customHeight="true" outlineLevel="0" collapsed="false">
      <c r="A27" s="38" t="s">
        <v>826</v>
      </c>
      <c r="B27" s="47"/>
      <c r="C27" s="38" t="s">
        <v>806</v>
      </c>
      <c r="D27" s="38"/>
      <c r="E27" s="38"/>
      <c r="F27" s="38"/>
      <c r="G27" s="38"/>
      <c r="H27" s="38"/>
      <c r="I27" s="38"/>
      <c r="J27" s="38"/>
      <c r="K27" s="38"/>
      <c r="L27" s="38" t="s">
        <v>807</v>
      </c>
      <c r="M27" s="38"/>
      <c r="N27" s="38" t="s">
        <v>808</v>
      </c>
    </row>
    <row r="28" customFormat="false" ht="42" hidden="false" customHeight="true" outlineLevel="0" collapsed="false">
      <c r="A28" s="38" t="s">
        <v>827</v>
      </c>
      <c r="B28" s="47"/>
      <c r="C28" s="38" t="s">
        <v>806</v>
      </c>
      <c r="D28" s="38"/>
      <c r="E28" s="38"/>
      <c r="F28" s="38"/>
      <c r="G28" s="38"/>
      <c r="H28" s="38"/>
      <c r="I28" s="38"/>
      <c r="J28" s="38"/>
      <c r="K28" s="38"/>
      <c r="L28" s="38" t="s">
        <v>807</v>
      </c>
      <c r="M28" s="38"/>
      <c r="N28" s="38" t="s">
        <v>808</v>
      </c>
    </row>
    <row r="29" customFormat="false" ht="42" hidden="false" customHeight="true" outlineLevel="0" collapsed="false">
      <c r="A29" s="38" t="s">
        <v>828</v>
      </c>
      <c r="B29" s="47"/>
      <c r="C29" s="38" t="s">
        <v>806</v>
      </c>
      <c r="D29" s="38"/>
      <c r="E29" s="38"/>
      <c r="F29" s="38"/>
      <c r="G29" s="38"/>
      <c r="H29" s="38"/>
      <c r="I29" s="38"/>
      <c r="J29" s="38"/>
      <c r="K29" s="38"/>
      <c r="L29" s="38" t="s">
        <v>807</v>
      </c>
      <c r="M29" s="38"/>
      <c r="N29" s="38" t="s">
        <v>808</v>
      </c>
    </row>
    <row r="30" customFormat="false" ht="42" hidden="false" customHeight="true" outlineLevel="0" collapsed="false">
      <c r="A30" s="38" t="s">
        <v>829</v>
      </c>
      <c r="B30" s="47"/>
      <c r="C30" s="38" t="s">
        <v>806</v>
      </c>
      <c r="D30" s="38"/>
      <c r="E30" s="38"/>
      <c r="F30" s="38"/>
      <c r="G30" s="38"/>
      <c r="H30" s="38"/>
      <c r="I30" s="38"/>
      <c r="J30" s="38"/>
      <c r="K30" s="38"/>
      <c r="L30" s="38" t="s">
        <v>807</v>
      </c>
      <c r="M30" s="38"/>
      <c r="N30" s="38" t="s">
        <v>808</v>
      </c>
    </row>
    <row r="31" customFormat="false" ht="42" hidden="false" customHeight="true" outlineLevel="0" collapsed="false">
      <c r="A31" s="38" t="s">
        <v>830</v>
      </c>
      <c r="B31" s="47"/>
      <c r="C31" s="38" t="s">
        <v>806</v>
      </c>
      <c r="D31" s="38"/>
      <c r="E31" s="38"/>
      <c r="F31" s="38"/>
      <c r="G31" s="38"/>
      <c r="H31" s="38"/>
      <c r="I31" s="38"/>
      <c r="J31" s="38"/>
      <c r="K31" s="38"/>
      <c r="L31" s="38" t="s">
        <v>807</v>
      </c>
      <c r="M31" s="38"/>
      <c r="N31" s="38" t="s">
        <v>808</v>
      </c>
    </row>
    <row r="32" customFormat="false" ht="42" hidden="false" customHeight="true" outlineLevel="0" collapsed="false">
      <c r="A32" s="38" t="s">
        <v>831</v>
      </c>
      <c r="B32" s="47"/>
      <c r="C32" s="38" t="s">
        <v>806</v>
      </c>
      <c r="D32" s="38"/>
      <c r="E32" s="38"/>
      <c r="F32" s="38"/>
      <c r="G32" s="38"/>
      <c r="H32" s="38"/>
      <c r="I32" s="38"/>
      <c r="J32" s="38"/>
      <c r="K32" s="38"/>
      <c r="L32" s="38" t="s">
        <v>807</v>
      </c>
      <c r="M32" s="38"/>
      <c r="N32" s="38" t="s">
        <v>808</v>
      </c>
    </row>
    <row r="33" customFormat="false" ht="42" hidden="false" customHeight="true" outlineLevel="0" collapsed="false">
      <c r="A33" s="38" t="s">
        <v>832</v>
      </c>
      <c r="B33" s="47"/>
      <c r="C33" s="38" t="s">
        <v>806</v>
      </c>
      <c r="D33" s="38"/>
      <c r="E33" s="38"/>
      <c r="F33" s="38"/>
      <c r="G33" s="38"/>
      <c r="H33" s="38"/>
      <c r="I33" s="38"/>
      <c r="J33" s="38"/>
      <c r="K33" s="38"/>
      <c r="L33" s="38" t="s">
        <v>807</v>
      </c>
      <c r="M33" s="38"/>
      <c r="N33" s="38" t="s">
        <v>808</v>
      </c>
    </row>
    <row r="34" customFormat="false" ht="42" hidden="false" customHeight="true" outlineLevel="0" collapsed="false">
      <c r="A34" s="38" t="s">
        <v>833</v>
      </c>
      <c r="B34" s="47"/>
      <c r="C34" s="38" t="s">
        <v>806</v>
      </c>
      <c r="D34" s="38"/>
      <c r="E34" s="38"/>
      <c r="F34" s="38"/>
      <c r="G34" s="38"/>
      <c r="H34" s="38"/>
      <c r="I34" s="38"/>
      <c r="J34" s="38"/>
      <c r="K34" s="38"/>
      <c r="L34" s="38" t="s">
        <v>807</v>
      </c>
      <c r="M34" s="38"/>
      <c r="N34" s="38" t="s">
        <v>808</v>
      </c>
    </row>
    <row r="35" customFormat="false" ht="42" hidden="false" customHeight="true" outlineLevel="0" collapsed="false">
      <c r="A35" s="38" t="s">
        <v>834</v>
      </c>
      <c r="B35" s="47"/>
      <c r="C35" s="38" t="s">
        <v>806</v>
      </c>
      <c r="D35" s="38"/>
      <c r="E35" s="38"/>
      <c r="F35" s="38"/>
      <c r="G35" s="38"/>
      <c r="H35" s="38"/>
      <c r="I35" s="38"/>
      <c r="J35" s="38"/>
      <c r="K35" s="38"/>
      <c r="L35" s="38" t="s">
        <v>807</v>
      </c>
      <c r="M35" s="38"/>
      <c r="N35" s="38" t="s">
        <v>808</v>
      </c>
    </row>
    <row r="36" customFormat="false" ht="42" hidden="false" customHeight="true" outlineLevel="0" collapsed="false">
      <c r="A36" s="38" t="s">
        <v>835</v>
      </c>
      <c r="B36" s="47"/>
      <c r="C36" s="38" t="s">
        <v>806</v>
      </c>
      <c r="D36" s="38"/>
      <c r="E36" s="38"/>
      <c r="F36" s="38"/>
      <c r="G36" s="38"/>
      <c r="H36" s="38"/>
      <c r="I36" s="38"/>
      <c r="J36" s="38"/>
      <c r="K36" s="38"/>
      <c r="L36" s="38" t="s">
        <v>807</v>
      </c>
      <c r="M36" s="38"/>
      <c r="N36" s="38" t="s">
        <v>808</v>
      </c>
    </row>
    <row r="37" customFormat="false" ht="42" hidden="false" customHeight="true" outlineLevel="0" collapsed="false">
      <c r="A37" s="38" t="s">
        <v>836</v>
      </c>
      <c r="B37" s="47"/>
      <c r="C37" s="38" t="s">
        <v>806</v>
      </c>
      <c r="D37" s="38"/>
      <c r="E37" s="38"/>
      <c r="F37" s="38"/>
      <c r="G37" s="38"/>
      <c r="H37" s="38"/>
      <c r="I37" s="38"/>
      <c r="J37" s="38"/>
      <c r="K37" s="38"/>
      <c r="L37" s="38" t="s">
        <v>807</v>
      </c>
      <c r="M37" s="38"/>
      <c r="N37" s="38" t="s">
        <v>808</v>
      </c>
    </row>
    <row r="38" customFormat="false" ht="42" hidden="false" customHeight="true" outlineLevel="0" collapsed="false">
      <c r="A38" s="38" t="s">
        <v>837</v>
      </c>
      <c r="B38" s="47"/>
      <c r="C38" s="38" t="s">
        <v>806</v>
      </c>
      <c r="D38" s="38"/>
      <c r="E38" s="38"/>
      <c r="F38" s="38"/>
      <c r="G38" s="38"/>
      <c r="H38" s="38"/>
      <c r="I38" s="38"/>
      <c r="J38" s="38"/>
      <c r="K38" s="38"/>
      <c r="L38" s="38" t="s">
        <v>807</v>
      </c>
      <c r="M38" s="38"/>
      <c r="N38" s="38" t="s">
        <v>808</v>
      </c>
    </row>
    <row r="39" customFormat="false" ht="42" hidden="false" customHeight="true" outlineLevel="0" collapsed="false">
      <c r="A39" s="38" t="s">
        <v>838</v>
      </c>
      <c r="B39" s="47"/>
      <c r="C39" s="38" t="s">
        <v>806</v>
      </c>
      <c r="D39" s="38"/>
      <c r="E39" s="38"/>
      <c r="F39" s="38"/>
      <c r="G39" s="38"/>
      <c r="H39" s="38"/>
      <c r="I39" s="38"/>
      <c r="J39" s="38"/>
      <c r="K39" s="38"/>
      <c r="L39" s="38" t="s">
        <v>807</v>
      </c>
      <c r="M39" s="38"/>
      <c r="N39" s="38" t="s">
        <v>808</v>
      </c>
    </row>
    <row r="40" customFormat="false" ht="42" hidden="false" customHeight="true" outlineLevel="0" collapsed="false">
      <c r="A40" s="38" t="s">
        <v>839</v>
      </c>
      <c r="B40" s="47"/>
      <c r="C40" s="38" t="s">
        <v>806</v>
      </c>
      <c r="D40" s="38"/>
      <c r="E40" s="38"/>
      <c r="F40" s="38"/>
      <c r="G40" s="38"/>
      <c r="H40" s="38"/>
      <c r="I40" s="38"/>
      <c r="J40" s="38"/>
      <c r="K40" s="38"/>
      <c r="L40" s="38" t="s">
        <v>807</v>
      </c>
      <c r="M40" s="38"/>
      <c r="N40" s="38" t="s">
        <v>808</v>
      </c>
    </row>
    <row r="41" customFormat="false" ht="42" hidden="false" customHeight="true" outlineLevel="0" collapsed="false">
      <c r="A41" s="38" t="s">
        <v>840</v>
      </c>
      <c r="B41" s="47"/>
      <c r="C41" s="38" t="s">
        <v>806</v>
      </c>
      <c r="D41" s="38"/>
      <c r="E41" s="38"/>
      <c r="F41" s="38"/>
      <c r="G41" s="38"/>
      <c r="H41" s="38"/>
      <c r="I41" s="38"/>
      <c r="J41" s="38"/>
      <c r="K41" s="38"/>
      <c r="L41" s="38" t="s">
        <v>807</v>
      </c>
      <c r="M41" s="38"/>
      <c r="N41" s="38" t="s">
        <v>808</v>
      </c>
    </row>
    <row r="42" customFormat="false" ht="42" hidden="false" customHeight="true" outlineLevel="0" collapsed="false">
      <c r="A42" s="38" t="s">
        <v>841</v>
      </c>
      <c r="B42" s="47"/>
      <c r="C42" s="38" t="s">
        <v>806</v>
      </c>
      <c r="D42" s="38"/>
      <c r="E42" s="38"/>
      <c r="F42" s="38"/>
      <c r="G42" s="38"/>
      <c r="H42" s="38"/>
      <c r="I42" s="38"/>
      <c r="J42" s="38"/>
      <c r="K42" s="38"/>
      <c r="L42" s="38" t="s">
        <v>807</v>
      </c>
      <c r="M42" s="38"/>
      <c r="N42" s="38" t="s">
        <v>808</v>
      </c>
    </row>
    <row r="43" customFormat="false" ht="42" hidden="false" customHeight="true" outlineLevel="0" collapsed="false">
      <c r="A43" s="38" t="s">
        <v>842</v>
      </c>
      <c r="B43" s="47"/>
      <c r="C43" s="38" t="s">
        <v>806</v>
      </c>
      <c r="D43" s="38"/>
      <c r="E43" s="38"/>
      <c r="F43" s="38"/>
      <c r="G43" s="38"/>
      <c r="H43" s="38"/>
      <c r="I43" s="38"/>
      <c r="J43" s="38"/>
      <c r="K43" s="38"/>
      <c r="L43" s="38" t="s">
        <v>807</v>
      </c>
      <c r="M43" s="38"/>
      <c r="N43" s="38" t="s">
        <v>808</v>
      </c>
    </row>
    <row r="44" customFormat="false" ht="42" hidden="false" customHeight="true" outlineLevel="0" collapsed="false">
      <c r="A44" s="38" t="s">
        <v>843</v>
      </c>
      <c r="B44" s="47"/>
      <c r="C44" s="38" t="s">
        <v>806</v>
      </c>
      <c r="D44" s="38"/>
      <c r="E44" s="38"/>
      <c r="F44" s="38"/>
      <c r="G44" s="38"/>
      <c r="H44" s="38"/>
      <c r="I44" s="38"/>
      <c r="J44" s="38"/>
      <c r="K44" s="38"/>
      <c r="L44" s="38" t="s">
        <v>807</v>
      </c>
      <c r="M44" s="38"/>
      <c r="N44" s="38" t="s">
        <v>808</v>
      </c>
    </row>
    <row r="45" customFormat="false" ht="42" hidden="false" customHeight="true" outlineLevel="0" collapsed="false">
      <c r="A45" s="38" t="s">
        <v>844</v>
      </c>
      <c r="B45" s="47"/>
      <c r="C45" s="38" t="s">
        <v>806</v>
      </c>
      <c r="D45" s="38"/>
      <c r="E45" s="38"/>
      <c r="F45" s="38"/>
      <c r="G45" s="38"/>
      <c r="H45" s="38"/>
      <c r="I45" s="38"/>
      <c r="J45" s="38"/>
      <c r="K45" s="38"/>
      <c r="L45" s="38" t="s">
        <v>807</v>
      </c>
      <c r="M45" s="38"/>
      <c r="N45" s="38" t="s">
        <v>808</v>
      </c>
    </row>
    <row r="46" customFormat="false" ht="42" hidden="false" customHeight="true" outlineLevel="0" collapsed="false">
      <c r="A46" s="38" t="s">
        <v>845</v>
      </c>
      <c r="B46" s="47"/>
      <c r="C46" s="38" t="s">
        <v>806</v>
      </c>
      <c r="D46" s="38"/>
      <c r="E46" s="38"/>
      <c r="F46" s="38"/>
      <c r="G46" s="38"/>
      <c r="H46" s="38"/>
      <c r="I46" s="38"/>
      <c r="J46" s="38"/>
      <c r="K46" s="38"/>
      <c r="L46" s="38" t="s">
        <v>807</v>
      </c>
      <c r="M46" s="38"/>
      <c r="N46" s="38" t="s">
        <v>808</v>
      </c>
    </row>
    <row r="47" customFormat="false" ht="42" hidden="false" customHeight="true" outlineLevel="0" collapsed="false">
      <c r="A47" s="38" t="s">
        <v>846</v>
      </c>
      <c r="B47" s="47"/>
      <c r="C47" s="38" t="s">
        <v>806</v>
      </c>
      <c r="D47" s="38"/>
      <c r="E47" s="38"/>
      <c r="F47" s="38"/>
      <c r="G47" s="38"/>
      <c r="H47" s="38"/>
      <c r="I47" s="38"/>
      <c r="J47" s="38"/>
      <c r="K47" s="38"/>
      <c r="L47" s="38" t="s">
        <v>807</v>
      </c>
      <c r="M47" s="38"/>
      <c r="N47" s="38" t="s">
        <v>808</v>
      </c>
    </row>
    <row r="48" customFormat="false" ht="42" hidden="false" customHeight="true" outlineLevel="0" collapsed="false">
      <c r="A48" s="38" t="s">
        <v>847</v>
      </c>
      <c r="B48" s="47"/>
      <c r="C48" s="38" t="s">
        <v>806</v>
      </c>
      <c r="D48" s="38"/>
      <c r="E48" s="38"/>
      <c r="F48" s="38"/>
      <c r="G48" s="38"/>
      <c r="H48" s="38"/>
      <c r="I48" s="38"/>
      <c r="J48" s="38"/>
      <c r="K48" s="38"/>
      <c r="L48" s="38" t="s">
        <v>807</v>
      </c>
      <c r="M48" s="38"/>
      <c r="N48" s="38" t="s">
        <v>808</v>
      </c>
    </row>
    <row r="49" customFormat="false" ht="42" hidden="false" customHeight="true" outlineLevel="0" collapsed="false">
      <c r="A49" s="38" t="s">
        <v>848</v>
      </c>
      <c r="B49" s="47"/>
      <c r="C49" s="38" t="s">
        <v>806</v>
      </c>
      <c r="D49" s="38"/>
      <c r="E49" s="38"/>
      <c r="F49" s="38"/>
      <c r="G49" s="38"/>
      <c r="H49" s="38"/>
      <c r="I49" s="38"/>
      <c r="J49" s="38"/>
      <c r="K49" s="38"/>
      <c r="L49" s="38" t="s">
        <v>807</v>
      </c>
      <c r="M49" s="38"/>
      <c r="N49" s="38" t="s">
        <v>808</v>
      </c>
    </row>
    <row r="50" customFormat="false" ht="42" hidden="false" customHeight="true" outlineLevel="0" collapsed="false">
      <c r="A50" s="38" t="s">
        <v>849</v>
      </c>
      <c r="B50" s="47"/>
      <c r="C50" s="38" t="s">
        <v>806</v>
      </c>
      <c r="D50" s="38"/>
      <c r="E50" s="38"/>
      <c r="F50" s="38"/>
      <c r="G50" s="38"/>
      <c r="H50" s="38"/>
      <c r="I50" s="38"/>
      <c r="J50" s="38"/>
      <c r="K50" s="38"/>
      <c r="L50" s="38" t="s">
        <v>807</v>
      </c>
      <c r="M50" s="38"/>
      <c r="N50" s="38" t="s">
        <v>808</v>
      </c>
    </row>
    <row r="51" customFormat="false" ht="42" hidden="false" customHeight="true" outlineLevel="0" collapsed="false">
      <c r="A51" s="38" t="s">
        <v>850</v>
      </c>
      <c r="B51" s="47"/>
      <c r="C51" s="38" t="s">
        <v>806</v>
      </c>
      <c r="D51" s="38"/>
      <c r="E51" s="38"/>
      <c r="F51" s="38"/>
      <c r="G51" s="38"/>
      <c r="H51" s="38"/>
      <c r="I51" s="38"/>
      <c r="J51" s="38"/>
      <c r="K51" s="38"/>
      <c r="L51" s="38" t="s">
        <v>807</v>
      </c>
      <c r="M51" s="38"/>
      <c r="N51" s="38" t="s">
        <v>808</v>
      </c>
    </row>
    <row r="52" customFormat="false" ht="42" hidden="false" customHeight="true" outlineLevel="0" collapsed="false">
      <c r="A52" s="38" t="s">
        <v>851</v>
      </c>
      <c r="B52" s="47"/>
      <c r="C52" s="38" t="s">
        <v>806</v>
      </c>
      <c r="D52" s="38"/>
      <c r="E52" s="38"/>
      <c r="F52" s="38"/>
      <c r="G52" s="38"/>
      <c r="H52" s="38"/>
      <c r="I52" s="38"/>
      <c r="J52" s="38"/>
      <c r="K52" s="38"/>
      <c r="L52" s="38" t="s">
        <v>807</v>
      </c>
      <c r="M52" s="38"/>
      <c r="N52" s="38" t="s">
        <v>808</v>
      </c>
    </row>
    <row r="53" customFormat="false" ht="42" hidden="false" customHeight="true" outlineLevel="0" collapsed="false">
      <c r="A53" s="38" t="s">
        <v>852</v>
      </c>
      <c r="B53" s="47"/>
      <c r="C53" s="38" t="s">
        <v>806</v>
      </c>
      <c r="D53" s="38"/>
      <c r="E53" s="38"/>
      <c r="F53" s="38"/>
      <c r="G53" s="38"/>
      <c r="H53" s="38"/>
      <c r="I53" s="38"/>
      <c r="J53" s="38"/>
      <c r="K53" s="38"/>
      <c r="L53" s="38" t="s">
        <v>807</v>
      </c>
      <c r="M53" s="38"/>
      <c r="N53" s="38" t="s">
        <v>808</v>
      </c>
    </row>
    <row r="54" customFormat="false" ht="42" hidden="false" customHeight="true" outlineLevel="0" collapsed="false">
      <c r="A54" s="38" t="s">
        <v>853</v>
      </c>
      <c r="B54" s="47"/>
      <c r="C54" s="38" t="s">
        <v>806</v>
      </c>
      <c r="D54" s="38"/>
      <c r="E54" s="38"/>
      <c r="F54" s="38"/>
      <c r="G54" s="38"/>
      <c r="H54" s="38"/>
      <c r="I54" s="38"/>
      <c r="J54" s="38"/>
      <c r="K54" s="38"/>
      <c r="L54" s="38" t="s">
        <v>807</v>
      </c>
      <c r="M54" s="38"/>
      <c r="N54" s="38" t="s">
        <v>808</v>
      </c>
    </row>
    <row r="55" customFormat="false" ht="42" hidden="false" customHeight="true" outlineLevel="0" collapsed="false">
      <c r="A55" s="38" t="s">
        <v>854</v>
      </c>
      <c r="B55" s="47"/>
      <c r="C55" s="38" t="s">
        <v>806</v>
      </c>
      <c r="D55" s="38"/>
      <c r="E55" s="38"/>
      <c r="F55" s="38"/>
      <c r="G55" s="38"/>
      <c r="H55" s="38"/>
      <c r="I55" s="38"/>
      <c r="J55" s="38"/>
      <c r="K55" s="38"/>
      <c r="L55" s="38" t="s">
        <v>807</v>
      </c>
      <c r="M55" s="38"/>
      <c r="N55" s="38" t="s">
        <v>808</v>
      </c>
    </row>
    <row r="56" customFormat="false" ht="42" hidden="false" customHeight="true" outlineLevel="0" collapsed="false">
      <c r="A56" s="38" t="s">
        <v>855</v>
      </c>
      <c r="B56" s="47"/>
      <c r="C56" s="38" t="s">
        <v>806</v>
      </c>
      <c r="D56" s="38"/>
      <c r="E56" s="38"/>
      <c r="F56" s="38"/>
      <c r="G56" s="38"/>
      <c r="H56" s="38"/>
      <c r="I56" s="38"/>
      <c r="J56" s="38"/>
      <c r="K56" s="38"/>
      <c r="L56" s="38" t="s">
        <v>807</v>
      </c>
      <c r="M56" s="38"/>
      <c r="N56" s="38" t="s">
        <v>808</v>
      </c>
    </row>
    <row r="57" customFormat="false" ht="27" hidden="false" customHeight="true" outlineLevel="0" collapsed="false">
      <c r="A57" s="42"/>
      <c r="B57" s="48"/>
      <c r="C57" s="42"/>
      <c r="D57" s="42"/>
      <c r="E57" s="42"/>
      <c r="F57" s="42"/>
      <c r="G57" s="42"/>
      <c r="H57" s="42"/>
      <c r="I57" s="42"/>
      <c r="J57" s="42"/>
      <c r="K57" s="42"/>
      <c r="L57" s="42"/>
      <c r="M57" s="42"/>
      <c r="N57" s="42"/>
    </row>
    <row r="58" customFormat="false" ht="27" hidden="false" customHeight="true" outlineLevel="0" collapsed="false">
      <c r="A58" s="42"/>
      <c r="B58" s="48"/>
      <c r="C58" s="42"/>
      <c r="D58" s="42"/>
      <c r="E58" s="42"/>
      <c r="F58" s="42"/>
      <c r="G58" s="42"/>
      <c r="H58" s="42"/>
      <c r="I58" s="42"/>
      <c r="J58" s="42"/>
      <c r="K58" s="42"/>
      <c r="L58" s="42"/>
      <c r="M58" s="42"/>
      <c r="N58" s="42"/>
    </row>
    <row r="59" customFormat="false" ht="27" hidden="false" customHeight="true" outlineLevel="0" collapsed="false">
      <c r="A59" s="42"/>
      <c r="B59" s="48"/>
      <c r="C59" s="42"/>
      <c r="D59" s="42"/>
      <c r="E59" s="42"/>
      <c r="F59" s="42"/>
      <c r="G59" s="42"/>
      <c r="H59" s="42"/>
      <c r="I59" s="42"/>
      <c r="J59" s="42"/>
      <c r="K59" s="42"/>
      <c r="L59" s="42"/>
      <c r="M59" s="42"/>
      <c r="N59" s="42"/>
    </row>
    <row r="60" customFormat="false" ht="27" hidden="false" customHeight="true" outlineLevel="0" collapsed="false">
      <c r="A60" s="42"/>
      <c r="B60" s="48"/>
      <c r="C60" s="42"/>
      <c r="D60" s="42"/>
      <c r="E60" s="42"/>
      <c r="F60" s="42"/>
      <c r="G60" s="42"/>
      <c r="H60" s="42"/>
      <c r="I60" s="42"/>
      <c r="J60" s="42"/>
      <c r="K60" s="42"/>
      <c r="L60" s="42"/>
      <c r="M60" s="42"/>
      <c r="N60" s="42"/>
    </row>
    <row r="61" customFormat="false" ht="27" hidden="false" customHeight="true" outlineLevel="0" collapsed="false">
      <c r="A61" s="42"/>
      <c r="B61" s="48"/>
      <c r="C61" s="42"/>
      <c r="D61" s="42"/>
      <c r="E61" s="42"/>
      <c r="F61" s="42"/>
      <c r="G61" s="42"/>
      <c r="H61" s="42"/>
      <c r="I61" s="42"/>
      <c r="J61" s="42"/>
      <c r="K61" s="42"/>
      <c r="L61" s="42"/>
      <c r="M61" s="42"/>
      <c r="N61" s="42"/>
    </row>
    <row r="62" customFormat="false" ht="27" hidden="false" customHeight="true" outlineLevel="0" collapsed="false">
      <c r="A62" s="42"/>
      <c r="B62" s="48"/>
      <c r="C62" s="42"/>
      <c r="D62" s="42"/>
      <c r="E62" s="42"/>
      <c r="F62" s="42"/>
      <c r="G62" s="42"/>
      <c r="H62" s="42"/>
      <c r="I62" s="42"/>
      <c r="J62" s="42"/>
      <c r="K62" s="42"/>
      <c r="L62" s="42"/>
      <c r="M62" s="42"/>
      <c r="N62" s="42"/>
    </row>
    <row r="63" customFormat="false" ht="27" hidden="false" customHeight="true" outlineLevel="0" collapsed="false">
      <c r="A63" s="42"/>
      <c r="B63" s="48"/>
      <c r="C63" s="42"/>
      <c r="D63" s="42"/>
      <c r="E63" s="42"/>
      <c r="F63" s="42"/>
      <c r="G63" s="42"/>
      <c r="H63" s="42"/>
      <c r="I63" s="42"/>
      <c r="J63" s="42"/>
      <c r="K63" s="42"/>
      <c r="L63" s="42"/>
      <c r="M63" s="42"/>
      <c r="N63" s="42"/>
    </row>
    <row r="64" customFormat="false" ht="27" hidden="false" customHeight="true" outlineLevel="0" collapsed="false">
      <c r="A64" s="42"/>
      <c r="B64" s="48"/>
      <c r="C64" s="42"/>
      <c r="D64" s="42"/>
      <c r="E64" s="42"/>
      <c r="F64" s="42"/>
      <c r="G64" s="42"/>
      <c r="H64" s="42"/>
      <c r="I64" s="42"/>
      <c r="J64" s="42"/>
      <c r="K64" s="42"/>
      <c r="L64" s="42"/>
      <c r="M64" s="42"/>
      <c r="N64" s="42"/>
    </row>
    <row r="65" customFormat="false" ht="27" hidden="false" customHeight="true" outlineLevel="0" collapsed="false">
      <c r="A65" s="42"/>
      <c r="B65" s="48"/>
      <c r="C65" s="42"/>
      <c r="D65" s="42"/>
      <c r="E65" s="42"/>
      <c r="F65" s="42"/>
      <c r="G65" s="42"/>
      <c r="H65" s="42"/>
      <c r="I65" s="42"/>
      <c r="J65" s="42"/>
      <c r="K65" s="42"/>
      <c r="L65" s="42"/>
      <c r="M65" s="42"/>
      <c r="N65" s="42"/>
    </row>
    <row r="66" customFormat="false" ht="27" hidden="false" customHeight="true" outlineLevel="0" collapsed="false">
      <c r="A66" s="42"/>
      <c r="B66" s="48"/>
      <c r="C66" s="42"/>
      <c r="D66" s="42"/>
      <c r="E66" s="42"/>
      <c r="F66" s="42"/>
      <c r="G66" s="42"/>
      <c r="H66" s="42"/>
      <c r="I66" s="42"/>
      <c r="J66" s="42"/>
      <c r="K66" s="42"/>
      <c r="L66" s="42"/>
      <c r="M66" s="42"/>
      <c r="N66" s="42"/>
    </row>
    <row r="67" customFormat="false" ht="27" hidden="false" customHeight="true" outlineLevel="0" collapsed="false">
      <c r="A67" s="42"/>
      <c r="B67" s="48"/>
      <c r="C67" s="42"/>
      <c r="D67" s="42"/>
      <c r="E67" s="42"/>
      <c r="F67" s="42"/>
      <c r="G67" s="42"/>
      <c r="H67" s="42"/>
      <c r="I67" s="42"/>
      <c r="J67" s="42"/>
      <c r="K67" s="42"/>
      <c r="L67" s="42"/>
      <c r="M67" s="42"/>
      <c r="N67" s="42"/>
    </row>
    <row r="68" customFormat="false" ht="27" hidden="false" customHeight="true" outlineLevel="0" collapsed="false">
      <c r="A68" s="42"/>
      <c r="B68" s="48"/>
      <c r="C68" s="42"/>
      <c r="D68" s="42"/>
      <c r="E68" s="42"/>
      <c r="F68" s="42"/>
      <c r="G68" s="42"/>
      <c r="H68" s="42"/>
      <c r="I68" s="42"/>
      <c r="J68" s="42"/>
      <c r="K68" s="42"/>
      <c r="L68" s="42"/>
      <c r="M68" s="42"/>
      <c r="N68" s="42"/>
    </row>
    <row r="69" customFormat="false" ht="27" hidden="false" customHeight="true" outlineLevel="0" collapsed="false">
      <c r="A69" s="42"/>
      <c r="B69" s="48"/>
      <c r="C69" s="42"/>
      <c r="D69" s="42"/>
      <c r="E69" s="42"/>
      <c r="F69" s="42"/>
      <c r="G69" s="42"/>
      <c r="H69" s="42"/>
      <c r="I69" s="42"/>
      <c r="J69" s="42"/>
      <c r="K69" s="42"/>
      <c r="L69" s="42"/>
      <c r="M69" s="42"/>
      <c r="N69" s="42"/>
    </row>
    <row r="70" customFormat="false" ht="27" hidden="false" customHeight="true" outlineLevel="0" collapsed="false">
      <c r="A70" s="42"/>
      <c r="B70" s="48"/>
      <c r="C70" s="42"/>
      <c r="D70" s="42"/>
      <c r="E70" s="42"/>
      <c r="F70" s="42"/>
      <c r="G70" s="42"/>
      <c r="H70" s="42"/>
      <c r="I70" s="42"/>
      <c r="J70" s="42"/>
      <c r="K70" s="42"/>
      <c r="L70" s="42"/>
      <c r="M70" s="42"/>
      <c r="N70" s="42"/>
    </row>
    <row r="71" customFormat="false" ht="27" hidden="false" customHeight="true" outlineLevel="0" collapsed="false">
      <c r="A71" s="42"/>
      <c r="B71" s="48"/>
      <c r="C71" s="42"/>
      <c r="D71" s="42"/>
      <c r="E71" s="42"/>
      <c r="F71" s="42"/>
      <c r="G71" s="42"/>
      <c r="H71" s="42"/>
      <c r="I71" s="42"/>
      <c r="J71" s="42"/>
      <c r="K71" s="42"/>
      <c r="L71" s="42"/>
      <c r="M71" s="42"/>
      <c r="N71" s="42"/>
    </row>
    <row r="72" customFormat="false" ht="27" hidden="false" customHeight="true" outlineLevel="0" collapsed="false">
      <c r="A72" s="42"/>
      <c r="B72" s="48"/>
      <c r="C72" s="42"/>
      <c r="D72" s="42"/>
      <c r="E72" s="42"/>
      <c r="F72" s="42"/>
      <c r="G72" s="42"/>
      <c r="H72" s="42"/>
      <c r="I72" s="42"/>
      <c r="J72" s="42"/>
      <c r="K72" s="42"/>
      <c r="L72" s="42"/>
      <c r="M72" s="42"/>
      <c r="N72" s="42"/>
    </row>
    <row r="73" customFormat="false" ht="27" hidden="false" customHeight="true" outlineLevel="0" collapsed="false">
      <c r="A73" s="42"/>
      <c r="B73" s="48"/>
      <c r="C73" s="42"/>
      <c r="D73" s="42"/>
      <c r="E73" s="42"/>
      <c r="F73" s="42"/>
      <c r="G73" s="42"/>
      <c r="H73" s="42"/>
      <c r="I73" s="42"/>
      <c r="J73" s="42"/>
      <c r="K73" s="42"/>
      <c r="L73" s="42"/>
      <c r="M73" s="42"/>
      <c r="N73" s="42"/>
    </row>
    <row r="74" customFormat="false" ht="27" hidden="false" customHeight="true" outlineLevel="0" collapsed="false">
      <c r="A74" s="42"/>
      <c r="B74" s="48"/>
      <c r="C74" s="42"/>
      <c r="D74" s="42"/>
      <c r="E74" s="42"/>
      <c r="F74" s="42"/>
      <c r="G74" s="42"/>
      <c r="H74" s="42"/>
      <c r="I74" s="42"/>
      <c r="J74" s="42"/>
      <c r="K74" s="42"/>
      <c r="L74" s="42"/>
      <c r="M74" s="42"/>
      <c r="N74" s="42"/>
    </row>
    <row r="75" customFormat="false" ht="27" hidden="false" customHeight="true" outlineLevel="0" collapsed="false">
      <c r="A75" s="42"/>
      <c r="B75" s="48"/>
      <c r="C75" s="42"/>
      <c r="D75" s="42"/>
      <c r="E75" s="42"/>
      <c r="F75" s="42"/>
      <c r="G75" s="42"/>
      <c r="H75" s="42"/>
      <c r="I75" s="42"/>
      <c r="J75" s="42"/>
      <c r="K75" s="42"/>
      <c r="L75" s="42"/>
      <c r="M75" s="42"/>
      <c r="N75" s="42"/>
    </row>
    <row r="76" customFormat="false" ht="27" hidden="false" customHeight="true" outlineLevel="0" collapsed="false">
      <c r="A76" s="42"/>
      <c r="B76" s="48"/>
      <c r="C76" s="42"/>
      <c r="D76" s="42"/>
      <c r="E76" s="42"/>
      <c r="F76" s="42"/>
      <c r="G76" s="42"/>
      <c r="H76" s="42"/>
      <c r="I76" s="42"/>
      <c r="J76" s="42"/>
      <c r="K76" s="42"/>
      <c r="L76" s="42"/>
      <c r="M76" s="42"/>
      <c r="N76" s="42"/>
    </row>
    <row r="77" customFormat="false" ht="27" hidden="false" customHeight="true" outlineLevel="0" collapsed="false">
      <c r="A77" s="42"/>
      <c r="B77" s="48"/>
      <c r="C77" s="42"/>
      <c r="D77" s="42"/>
      <c r="E77" s="42"/>
      <c r="F77" s="42"/>
      <c r="G77" s="42"/>
      <c r="H77" s="42"/>
      <c r="I77" s="42"/>
      <c r="J77" s="42"/>
      <c r="K77" s="42"/>
      <c r="L77" s="42"/>
      <c r="M77" s="42"/>
      <c r="N77" s="42"/>
    </row>
    <row r="78" customFormat="false" ht="27" hidden="false" customHeight="true" outlineLevel="0" collapsed="false">
      <c r="A78" s="42"/>
      <c r="B78" s="48"/>
      <c r="C78" s="42"/>
      <c r="D78" s="42"/>
      <c r="E78" s="42"/>
      <c r="F78" s="42"/>
      <c r="G78" s="42"/>
      <c r="H78" s="42"/>
      <c r="I78" s="42"/>
      <c r="J78" s="42"/>
      <c r="K78" s="42"/>
      <c r="L78" s="42"/>
      <c r="M78" s="42"/>
      <c r="N78" s="42"/>
    </row>
    <row r="79" customFormat="false" ht="27" hidden="false" customHeight="true" outlineLevel="0" collapsed="false">
      <c r="A79" s="42"/>
      <c r="B79" s="48"/>
      <c r="C79" s="42"/>
      <c r="D79" s="42"/>
      <c r="E79" s="42"/>
      <c r="F79" s="42"/>
      <c r="G79" s="42"/>
      <c r="H79" s="42"/>
      <c r="I79" s="42"/>
      <c r="J79" s="42"/>
      <c r="K79" s="42"/>
      <c r="L79" s="42"/>
      <c r="M79" s="42"/>
      <c r="N79" s="42"/>
    </row>
    <row r="80" customFormat="false" ht="27" hidden="false" customHeight="true" outlineLevel="0" collapsed="false">
      <c r="A80" s="42"/>
      <c r="B80" s="48"/>
      <c r="C80" s="42"/>
      <c r="D80" s="42"/>
      <c r="E80" s="42"/>
      <c r="F80" s="42"/>
      <c r="G80" s="42"/>
      <c r="H80" s="42"/>
      <c r="I80" s="42"/>
      <c r="J80" s="42"/>
      <c r="K80" s="42"/>
      <c r="L80" s="42"/>
      <c r="M80" s="42"/>
      <c r="N80" s="42"/>
    </row>
    <row r="81" customFormat="false" ht="27" hidden="false" customHeight="true" outlineLevel="0" collapsed="false">
      <c r="A81" s="42"/>
      <c r="B81" s="48"/>
      <c r="C81" s="42"/>
      <c r="D81" s="42"/>
      <c r="E81" s="42"/>
      <c r="F81" s="42"/>
      <c r="G81" s="42"/>
      <c r="H81" s="42"/>
      <c r="I81" s="42"/>
      <c r="J81" s="42"/>
      <c r="K81" s="42"/>
      <c r="L81" s="42"/>
      <c r="M81" s="42"/>
      <c r="N81" s="42"/>
    </row>
    <row r="82" customFormat="false" ht="27" hidden="false" customHeight="true" outlineLevel="0" collapsed="false">
      <c r="A82" s="42"/>
      <c r="B82" s="48"/>
      <c r="C82" s="42"/>
      <c r="D82" s="42"/>
      <c r="E82" s="42"/>
      <c r="F82" s="42"/>
      <c r="G82" s="42"/>
      <c r="H82" s="42"/>
      <c r="I82" s="42"/>
      <c r="J82" s="42"/>
      <c r="K82" s="42"/>
      <c r="L82" s="42"/>
      <c r="M82" s="42"/>
      <c r="N82" s="42"/>
    </row>
    <row r="83" customFormat="false" ht="27" hidden="false" customHeight="true" outlineLevel="0" collapsed="false">
      <c r="A83" s="42"/>
      <c r="B83" s="48"/>
      <c r="C83" s="42"/>
      <c r="D83" s="42"/>
      <c r="E83" s="42"/>
      <c r="F83" s="42"/>
      <c r="G83" s="42"/>
      <c r="H83" s="42"/>
      <c r="I83" s="42"/>
      <c r="J83" s="42"/>
      <c r="K83" s="42"/>
      <c r="L83" s="42"/>
      <c r="M83" s="42"/>
      <c r="N83" s="42"/>
    </row>
    <row r="84" customFormat="false" ht="27" hidden="false" customHeight="true" outlineLevel="0" collapsed="false">
      <c r="A84" s="42"/>
      <c r="B84" s="48"/>
      <c r="C84" s="42"/>
      <c r="D84" s="42"/>
      <c r="E84" s="42"/>
      <c r="F84" s="42"/>
      <c r="G84" s="42"/>
      <c r="H84" s="42"/>
      <c r="I84" s="42"/>
      <c r="J84" s="42"/>
      <c r="K84" s="42"/>
      <c r="L84" s="42"/>
      <c r="M84" s="42"/>
      <c r="N84" s="42"/>
    </row>
    <row r="85" customFormat="false" ht="27" hidden="false" customHeight="true" outlineLevel="0" collapsed="false">
      <c r="A85" s="42"/>
      <c r="B85" s="48"/>
      <c r="C85" s="42"/>
      <c r="D85" s="42"/>
      <c r="E85" s="42"/>
      <c r="F85" s="42"/>
      <c r="G85" s="42"/>
      <c r="H85" s="42"/>
      <c r="I85" s="42"/>
      <c r="J85" s="42"/>
      <c r="K85" s="42"/>
      <c r="L85" s="42"/>
      <c r="M85" s="42"/>
      <c r="N85" s="42"/>
    </row>
    <row r="86" customFormat="false" ht="27" hidden="false" customHeight="true" outlineLevel="0" collapsed="false">
      <c r="A86" s="42"/>
      <c r="B86" s="48"/>
      <c r="C86" s="42"/>
      <c r="D86" s="42"/>
      <c r="E86" s="42"/>
      <c r="F86" s="42"/>
      <c r="G86" s="42"/>
      <c r="H86" s="42"/>
      <c r="I86" s="42"/>
      <c r="J86" s="42"/>
      <c r="K86" s="42"/>
      <c r="L86" s="42"/>
      <c r="M86" s="42"/>
      <c r="N86" s="42"/>
    </row>
    <row r="87" customFormat="false" ht="27" hidden="false" customHeight="true" outlineLevel="0" collapsed="false">
      <c r="A87" s="42"/>
      <c r="B87" s="48"/>
      <c r="C87" s="42"/>
      <c r="D87" s="42"/>
      <c r="E87" s="42"/>
      <c r="F87" s="42"/>
      <c r="G87" s="42"/>
      <c r="H87" s="42"/>
      <c r="I87" s="42"/>
      <c r="J87" s="42"/>
      <c r="K87" s="42"/>
      <c r="L87" s="42"/>
      <c r="M87" s="42"/>
      <c r="N87" s="42"/>
    </row>
    <row r="88" customFormat="false" ht="27" hidden="false" customHeight="true" outlineLevel="0" collapsed="false">
      <c r="A88" s="42"/>
      <c r="B88" s="48"/>
      <c r="C88" s="42"/>
      <c r="D88" s="42"/>
      <c r="E88" s="42"/>
      <c r="F88" s="42"/>
      <c r="G88" s="42"/>
      <c r="H88" s="42"/>
      <c r="I88" s="42"/>
      <c r="J88" s="42"/>
      <c r="K88" s="42"/>
      <c r="L88" s="42"/>
      <c r="M88" s="42"/>
      <c r="N88" s="42"/>
    </row>
    <row r="89" customFormat="false" ht="27" hidden="false" customHeight="true" outlineLevel="0" collapsed="false">
      <c r="A89" s="42"/>
      <c r="B89" s="48"/>
      <c r="C89" s="42"/>
      <c r="D89" s="42"/>
      <c r="E89" s="42"/>
      <c r="F89" s="42"/>
      <c r="G89" s="42"/>
      <c r="H89" s="42"/>
      <c r="I89" s="42"/>
      <c r="J89" s="42"/>
      <c r="K89" s="42"/>
      <c r="L89" s="42"/>
      <c r="M89" s="42"/>
      <c r="N89" s="42"/>
    </row>
    <row r="90" customFormat="false" ht="27" hidden="false" customHeight="true" outlineLevel="0" collapsed="false">
      <c r="A90" s="42"/>
      <c r="B90" s="48"/>
      <c r="C90" s="42"/>
      <c r="D90" s="42"/>
      <c r="E90" s="42"/>
      <c r="F90" s="42"/>
      <c r="G90" s="42"/>
      <c r="H90" s="42"/>
      <c r="I90" s="42"/>
      <c r="J90" s="42"/>
      <c r="K90" s="42"/>
      <c r="L90" s="42"/>
      <c r="M90" s="42"/>
      <c r="N90" s="42"/>
    </row>
    <row r="91" customFormat="false" ht="27" hidden="false" customHeight="true" outlineLevel="0" collapsed="false">
      <c r="A91" s="42"/>
      <c r="B91" s="48"/>
      <c r="C91" s="42"/>
      <c r="D91" s="42"/>
      <c r="E91" s="42"/>
      <c r="F91" s="42"/>
      <c r="G91" s="42"/>
      <c r="H91" s="42"/>
      <c r="I91" s="42"/>
      <c r="J91" s="42"/>
      <c r="K91" s="42"/>
      <c r="L91" s="42"/>
      <c r="M91" s="42"/>
      <c r="N91" s="42"/>
    </row>
    <row r="92" customFormat="false" ht="27" hidden="false" customHeight="true" outlineLevel="0" collapsed="false">
      <c r="A92" s="42"/>
      <c r="B92" s="48"/>
      <c r="C92" s="42"/>
      <c r="D92" s="42"/>
      <c r="E92" s="42"/>
      <c r="F92" s="42"/>
      <c r="G92" s="42"/>
      <c r="H92" s="42"/>
      <c r="I92" s="42"/>
      <c r="J92" s="42"/>
      <c r="K92" s="42"/>
      <c r="L92" s="42"/>
      <c r="M92" s="42"/>
      <c r="N92" s="42"/>
    </row>
    <row r="93" customFormat="false" ht="27" hidden="false" customHeight="true" outlineLevel="0" collapsed="false">
      <c r="A93" s="42"/>
      <c r="B93" s="48"/>
      <c r="C93" s="42"/>
      <c r="D93" s="42"/>
      <c r="E93" s="42"/>
      <c r="F93" s="42"/>
      <c r="G93" s="42"/>
      <c r="H93" s="42"/>
      <c r="I93" s="42"/>
      <c r="J93" s="42"/>
      <c r="K93" s="42"/>
      <c r="L93" s="42"/>
      <c r="M93" s="42"/>
      <c r="N93" s="42"/>
    </row>
    <row r="94" customFormat="false" ht="27" hidden="false" customHeight="true" outlineLevel="0" collapsed="false">
      <c r="A94" s="42"/>
      <c r="B94" s="48"/>
      <c r="C94" s="42"/>
      <c r="D94" s="42"/>
      <c r="E94" s="42"/>
      <c r="F94" s="42"/>
      <c r="G94" s="42"/>
      <c r="H94" s="42"/>
      <c r="I94" s="42"/>
      <c r="J94" s="42"/>
      <c r="K94" s="42"/>
      <c r="L94" s="42"/>
      <c r="M94" s="42"/>
      <c r="N94" s="42"/>
    </row>
    <row r="95" customFormat="false" ht="27" hidden="false" customHeight="true" outlineLevel="0" collapsed="false">
      <c r="A95" s="42"/>
      <c r="B95" s="48"/>
      <c r="C95" s="42"/>
      <c r="D95" s="42"/>
      <c r="E95" s="42"/>
      <c r="F95" s="42"/>
      <c r="G95" s="42"/>
      <c r="H95" s="42"/>
      <c r="I95" s="42"/>
      <c r="J95" s="42"/>
      <c r="K95" s="42"/>
      <c r="L95" s="42"/>
      <c r="M95" s="42"/>
      <c r="N95" s="42"/>
    </row>
    <row r="96" customFormat="false" ht="27" hidden="false" customHeight="true" outlineLevel="0" collapsed="false">
      <c r="A96" s="42"/>
      <c r="B96" s="48"/>
      <c r="C96" s="42"/>
      <c r="D96" s="42"/>
      <c r="E96" s="42"/>
      <c r="F96" s="42"/>
      <c r="G96" s="42"/>
      <c r="H96" s="42"/>
      <c r="I96" s="42"/>
      <c r="J96" s="42"/>
      <c r="K96" s="42"/>
      <c r="L96" s="42"/>
      <c r="M96" s="42"/>
      <c r="N96" s="42"/>
    </row>
    <row r="97" customFormat="false" ht="27" hidden="false" customHeight="true" outlineLevel="0" collapsed="false">
      <c r="A97" s="42"/>
      <c r="B97" s="48"/>
      <c r="C97" s="42"/>
      <c r="D97" s="42"/>
      <c r="E97" s="42"/>
      <c r="F97" s="42"/>
      <c r="G97" s="42"/>
      <c r="H97" s="42"/>
      <c r="I97" s="42"/>
      <c r="J97" s="42"/>
      <c r="K97" s="42"/>
      <c r="L97" s="42"/>
      <c r="M97" s="42"/>
      <c r="N97" s="42"/>
    </row>
    <row r="98" customFormat="false" ht="27" hidden="false" customHeight="true" outlineLevel="0" collapsed="false">
      <c r="A98" s="42"/>
      <c r="B98" s="48"/>
      <c r="C98" s="42"/>
      <c r="D98" s="42"/>
      <c r="E98" s="42"/>
      <c r="F98" s="42"/>
      <c r="G98" s="42"/>
      <c r="H98" s="42"/>
      <c r="I98" s="42"/>
      <c r="J98" s="42"/>
      <c r="K98" s="42"/>
      <c r="L98" s="42"/>
      <c r="M98" s="42"/>
      <c r="N98" s="42"/>
    </row>
    <row r="99" customFormat="false" ht="27" hidden="false" customHeight="true" outlineLevel="0" collapsed="false">
      <c r="A99" s="42"/>
      <c r="B99" s="48"/>
      <c r="C99" s="42"/>
      <c r="D99" s="42"/>
      <c r="E99" s="42"/>
      <c r="F99" s="42"/>
      <c r="G99" s="42"/>
      <c r="H99" s="42"/>
      <c r="I99" s="42"/>
      <c r="J99" s="42"/>
      <c r="K99" s="42"/>
      <c r="L99" s="42"/>
      <c r="M99" s="42"/>
      <c r="N99" s="42"/>
    </row>
    <row r="100" customFormat="false" ht="27" hidden="false" customHeight="true" outlineLevel="0" collapsed="false">
      <c r="A100" s="42"/>
      <c r="B100" s="48"/>
      <c r="C100" s="42"/>
      <c r="D100" s="42"/>
      <c r="E100" s="42"/>
      <c r="F100" s="42"/>
      <c r="G100" s="42"/>
      <c r="H100" s="42"/>
      <c r="I100" s="42"/>
      <c r="J100" s="42"/>
      <c r="K100" s="42"/>
      <c r="L100" s="42"/>
      <c r="M100" s="42"/>
      <c r="N100" s="42"/>
    </row>
    <row r="101" customFormat="false" ht="27" hidden="false" customHeight="true" outlineLevel="0" collapsed="false">
      <c r="A101" s="42"/>
      <c r="B101" s="48"/>
      <c r="C101" s="42"/>
      <c r="D101" s="42"/>
      <c r="E101" s="42"/>
      <c r="F101" s="42"/>
      <c r="G101" s="42"/>
      <c r="H101" s="42"/>
      <c r="I101" s="42"/>
      <c r="J101" s="42"/>
      <c r="K101" s="42"/>
      <c r="L101" s="42"/>
      <c r="M101" s="42"/>
      <c r="N101" s="42"/>
    </row>
    <row r="102" customFormat="false" ht="27" hidden="false" customHeight="true" outlineLevel="0" collapsed="false">
      <c r="A102" s="42"/>
      <c r="B102" s="48"/>
      <c r="C102" s="42"/>
      <c r="D102" s="42"/>
      <c r="E102" s="42"/>
      <c r="F102" s="42"/>
      <c r="G102" s="42"/>
      <c r="H102" s="42"/>
      <c r="I102" s="42"/>
      <c r="J102" s="42"/>
      <c r="K102" s="42"/>
      <c r="L102" s="42"/>
      <c r="M102" s="42"/>
      <c r="N102" s="42"/>
    </row>
    <row r="103" customFormat="false" ht="27" hidden="false" customHeight="true" outlineLevel="0" collapsed="false">
      <c r="A103" s="42"/>
      <c r="B103" s="48"/>
      <c r="C103" s="42"/>
      <c r="D103" s="42"/>
      <c r="E103" s="42"/>
      <c r="F103" s="42"/>
      <c r="G103" s="42"/>
      <c r="H103" s="42"/>
      <c r="I103" s="42"/>
      <c r="J103" s="42"/>
      <c r="K103" s="42"/>
      <c r="L103" s="42"/>
      <c r="M103" s="42"/>
      <c r="N103" s="42"/>
    </row>
    <row r="104" customFormat="false" ht="27" hidden="false" customHeight="true" outlineLevel="0" collapsed="false">
      <c r="A104" s="42"/>
      <c r="B104" s="48"/>
      <c r="C104" s="42"/>
      <c r="D104" s="42"/>
      <c r="E104" s="42"/>
      <c r="F104" s="42"/>
      <c r="G104" s="42"/>
      <c r="H104" s="42"/>
      <c r="I104" s="42"/>
      <c r="J104" s="42"/>
      <c r="K104" s="42"/>
      <c r="L104" s="42"/>
      <c r="M104" s="42"/>
      <c r="N104" s="42"/>
    </row>
    <row r="105" customFormat="false" ht="27" hidden="false" customHeight="true" outlineLevel="0" collapsed="false">
      <c r="A105" s="42"/>
      <c r="B105" s="48"/>
      <c r="C105" s="42"/>
      <c r="D105" s="42"/>
      <c r="E105" s="42"/>
      <c r="F105" s="42"/>
      <c r="G105" s="42"/>
      <c r="H105" s="42"/>
      <c r="I105" s="42"/>
      <c r="J105" s="42"/>
      <c r="K105" s="42"/>
      <c r="L105" s="42"/>
      <c r="M105" s="42"/>
      <c r="N105" s="42"/>
    </row>
    <row r="106" customFormat="false" ht="27" hidden="false" customHeight="true" outlineLevel="0" collapsed="false">
      <c r="A106" s="42"/>
      <c r="B106" s="48"/>
      <c r="C106" s="42"/>
      <c r="D106" s="42"/>
      <c r="E106" s="42"/>
      <c r="F106" s="42"/>
      <c r="G106" s="42"/>
      <c r="H106" s="42"/>
      <c r="I106" s="42"/>
      <c r="J106" s="42"/>
      <c r="K106" s="42"/>
      <c r="L106" s="42"/>
      <c r="M106" s="42"/>
      <c r="N106" s="42"/>
    </row>
    <row r="107" customFormat="false" ht="27" hidden="false" customHeight="true" outlineLevel="0" collapsed="false">
      <c r="A107" s="42"/>
      <c r="B107" s="48"/>
      <c r="C107" s="42"/>
      <c r="D107" s="42"/>
      <c r="E107" s="42"/>
      <c r="F107" s="42"/>
      <c r="G107" s="42"/>
      <c r="H107" s="42"/>
      <c r="I107" s="42"/>
      <c r="J107" s="42"/>
      <c r="K107" s="42"/>
      <c r="L107" s="42"/>
      <c r="M107" s="42"/>
      <c r="N107" s="42"/>
    </row>
    <row r="108" customFormat="false" ht="27" hidden="false" customHeight="true" outlineLevel="0" collapsed="false">
      <c r="A108" s="42"/>
      <c r="B108" s="48"/>
      <c r="C108" s="42"/>
      <c r="D108" s="42"/>
      <c r="E108" s="42"/>
      <c r="F108" s="42"/>
      <c r="G108" s="42"/>
      <c r="H108" s="42"/>
      <c r="I108" s="42"/>
      <c r="J108" s="42"/>
      <c r="K108" s="42"/>
      <c r="L108" s="42"/>
      <c r="M108" s="42"/>
      <c r="N108" s="42"/>
    </row>
    <row r="109" customFormat="false" ht="27" hidden="false" customHeight="true" outlineLevel="0" collapsed="false">
      <c r="A109" s="42"/>
      <c r="B109" s="48"/>
      <c r="C109" s="42"/>
      <c r="D109" s="42"/>
      <c r="E109" s="42"/>
      <c r="F109" s="42"/>
      <c r="G109" s="42"/>
      <c r="H109" s="42"/>
      <c r="I109" s="42"/>
      <c r="J109" s="42"/>
      <c r="K109" s="42"/>
      <c r="L109" s="42"/>
      <c r="M109" s="42"/>
      <c r="N109" s="42"/>
    </row>
    <row r="110" customFormat="false" ht="27" hidden="false" customHeight="true" outlineLevel="0" collapsed="false">
      <c r="A110" s="42"/>
      <c r="B110" s="48"/>
      <c r="C110" s="42"/>
      <c r="D110" s="42"/>
      <c r="E110" s="42"/>
      <c r="F110" s="42"/>
      <c r="G110" s="42"/>
      <c r="H110" s="42"/>
      <c r="I110" s="42"/>
      <c r="J110" s="42"/>
      <c r="K110" s="42"/>
      <c r="L110" s="42"/>
      <c r="M110" s="42"/>
      <c r="N110" s="42"/>
    </row>
    <row r="111" customFormat="false" ht="27" hidden="false" customHeight="true" outlineLevel="0" collapsed="false">
      <c r="A111" s="42"/>
      <c r="B111" s="48"/>
      <c r="C111" s="42"/>
      <c r="D111" s="42"/>
      <c r="E111" s="42"/>
      <c r="F111" s="42"/>
      <c r="G111" s="42"/>
      <c r="H111" s="42"/>
      <c r="I111" s="42"/>
      <c r="J111" s="42"/>
      <c r="K111" s="42"/>
      <c r="L111" s="42"/>
      <c r="M111" s="42"/>
      <c r="N111" s="42"/>
    </row>
    <row r="112" customFormat="false" ht="27" hidden="false" customHeight="true" outlineLevel="0" collapsed="false">
      <c r="A112" s="42"/>
      <c r="B112" s="48"/>
      <c r="C112" s="42"/>
      <c r="D112" s="42"/>
      <c r="E112" s="42"/>
      <c r="F112" s="42"/>
      <c r="G112" s="42"/>
      <c r="H112" s="42"/>
      <c r="I112" s="42"/>
      <c r="J112" s="42"/>
      <c r="K112" s="42"/>
      <c r="L112" s="42"/>
      <c r="M112" s="42"/>
      <c r="N112" s="42"/>
    </row>
    <row r="113" customFormat="false" ht="27" hidden="false" customHeight="true" outlineLevel="0" collapsed="false">
      <c r="A113" s="42"/>
      <c r="B113" s="48"/>
      <c r="C113" s="42"/>
      <c r="D113" s="42"/>
      <c r="E113" s="42"/>
      <c r="F113" s="42"/>
      <c r="G113" s="42"/>
      <c r="H113" s="42"/>
      <c r="I113" s="42"/>
      <c r="J113" s="42"/>
      <c r="K113" s="42"/>
      <c r="L113" s="42"/>
      <c r="M113" s="42"/>
      <c r="N113" s="42"/>
    </row>
    <row r="114" customFormat="false" ht="27" hidden="false" customHeight="true" outlineLevel="0" collapsed="false">
      <c r="A114" s="42"/>
      <c r="B114" s="48"/>
      <c r="C114" s="42"/>
      <c r="D114" s="42"/>
      <c r="E114" s="42"/>
      <c r="F114" s="42"/>
      <c r="G114" s="42"/>
      <c r="H114" s="42"/>
      <c r="I114" s="42"/>
      <c r="J114" s="42"/>
      <c r="K114" s="42"/>
      <c r="L114" s="42"/>
      <c r="M114" s="42"/>
      <c r="N114" s="42"/>
    </row>
    <row r="115" customFormat="false" ht="27" hidden="false" customHeight="true" outlineLevel="0" collapsed="false">
      <c r="A115" s="42"/>
      <c r="B115" s="48"/>
      <c r="C115" s="42"/>
      <c r="D115" s="42"/>
      <c r="E115" s="42"/>
      <c r="F115" s="42"/>
      <c r="G115" s="42"/>
      <c r="H115" s="42"/>
      <c r="I115" s="42"/>
      <c r="J115" s="42"/>
      <c r="K115" s="42"/>
      <c r="L115" s="42"/>
      <c r="M115" s="42"/>
      <c r="N115" s="42"/>
    </row>
    <row r="116" customFormat="false" ht="27" hidden="false" customHeight="true" outlineLevel="0" collapsed="false">
      <c r="A116" s="42"/>
      <c r="B116" s="48"/>
      <c r="C116" s="42"/>
      <c r="D116" s="42"/>
      <c r="E116" s="42"/>
      <c r="F116" s="42"/>
      <c r="G116" s="42"/>
      <c r="H116" s="42"/>
      <c r="I116" s="42"/>
      <c r="J116" s="42"/>
      <c r="K116" s="42"/>
      <c r="L116" s="42"/>
      <c r="M116" s="42"/>
      <c r="N116" s="42"/>
    </row>
    <row r="117" customFormat="false" ht="27" hidden="false" customHeight="true" outlineLevel="0" collapsed="false">
      <c r="A117" s="42"/>
      <c r="B117" s="48"/>
      <c r="C117" s="42"/>
      <c r="D117" s="42"/>
      <c r="E117" s="42"/>
      <c r="F117" s="42"/>
      <c r="G117" s="42"/>
      <c r="H117" s="42"/>
      <c r="I117" s="42"/>
      <c r="J117" s="42"/>
      <c r="K117" s="42"/>
      <c r="L117" s="42"/>
      <c r="M117" s="42"/>
      <c r="N117" s="42"/>
    </row>
    <row r="118" customFormat="false" ht="27" hidden="false" customHeight="true" outlineLevel="0" collapsed="false">
      <c r="A118" s="42"/>
      <c r="B118" s="48"/>
      <c r="C118" s="42"/>
      <c r="D118" s="42"/>
      <c r="E118" s="42"/>
      <c r="F118" s="42"/>
      <c r="G118" s="42"/>
      <c r="H118" s="42"/>
      <c r="I118" s="42"/>
      <c r="J118" s="42"/>
      <c r="K118" s="42"/>
      <c r="L118" s="42"/>
      <c r="M118" s="42"/>
      <c r="N118" s="42"/>
    </row>
    <row r="119" customFormat="false" ht="27" hidden="false" customHeight="true" outlineLevel="0" collapsed="false">
      <c r="A119" s="42"/>
      <c r="B119" s="48"/>
      <c r="C119" s="42"/>
      <c r="D119" s="42"/>
      <c r="E119" s="42"/>
      <c r="F119" s="42"/>
      <c r="G119" s="42"/>
      <c r="H119" s="42"/>
      <c r="I119" s="42"/>
      <c r="J119" s="42"/>
      <c r="K119" s="42"/>
      <c r="L119" s="42"/>
      <c r="M119" s="42"/>
      <c r="N119" s="42"/>
    </row>
    <row r="120" customFormat="false" ht="27" hidden="false" customHeight="true" outlineLevel="0" collapsed="false">
      <c r="A120" s="42"/>
      <c r="B120" s="48"/>
      <c r="C120" s="42"/>
      <c r="D120" s="42"/>
      <c r="E120" s="42"/>
      <c r="F120" s="42"/>
      <c r="G120" s="42"/>
      <c r="H120" s="42"/>
      <c r="I120" s="42"/>
      <c r="J120" s="42"/>
      <c r="K120" s="42"/>
      <c r="L120" s="42"/>
      <c r="M120" s="42"/>
      <c r="N120" s="42"/>
    </row>
    <row r="121" customFormat="false" ht="27" hidden="false" customHeight="true" outlineLevel="0" collapsed="false">
      <c r="A121" s="42"/>
      <c r="B121" s="48"/>
      <c r="C121" s="42"/>
      <c r="D121" s="42"/>
      <c r="E121" s="42"/>
      <c r="F121" s="42"/>
      <c r="G121" s="42"/>
      <c r="H121" s="42"/>
      <c r="I121" s="42"/>
      <c r="J121" s="42"/>
      <c r="K121" s="42"/>
      <c r="L121" s="42"/>
      <c r="M121" s="42"/>
      <c r="N121" s="42"/>
    </row>
    <row r="122" customFormat="false" ht="27" hidden="false" customHeight="true" outlineLevel="0" collapsed="false">
      <c r="A122" s="42"/>
      <c r="B122" s="48"/>
      <c r="C122" s="42"/>
      <c r="D122" s="42"/>
      <c r="E122" s="42"/>
      <c r="F122" s="42"/>
      <c r="G122" s="42"/>
      <c r="H122" s="42"/>
      <c r="I122" s="42"/>
      <c r="J122" s="42"/>
      <c r="K122" s="42"/>
      <c r="L122" s="42"/>
      <c r="M122" s="42"/>
      <c r="N122" s="42"/>
    </row>
    <row r="123" customFormat="false" ht="27" hidden="false" customHeight="true" outlineLevel="0" collapsed="false">
      <c r="A123" s="42"/>
      <c r="B123" s="48"/>
      <c r="C123" s="42"/>
      <c r="D123" s="42"/>
      <c r="E123" s="42"/>
      <c r="F123" s="42"/>
      <c r="G123" s="42"/>
      <c r="H123" s="42"/>
      <c r="I123" s="42"/>
      <c r="J123" s="42"/>
      <c r="K123" s="42"/>
      <c r="L123" s="42"/>
      <c r="M123" s="42"/>
      <c r="N123" s="42"/>
    </row>
    <row r="124" customFormat="false" ht="27" hidden="false" customHeight="true" outlineLevel="0" collapsed="false">
      <c r="A124" s="42"/>
      <c r="B124" s="48"/>
      <c r="C124" s="42"/>
      <c r="D124" s="42"/>
      <c r="E124" s="42"/>
      <c r="F124" s="42"/>
      <c r="G124" s="42"/>
      <c r="H124" s="42"/>
      <c r="I124" s="42"/>
      <c r="J124" s="42"/>
      <c r="K124" s="42"/>
      <c r="L124" s="42"/>
      <c r="M124" s="42"/>
      <c r="N124" s="42"/>
    </row>
    <row r="125" customFormat="false" ht="27" hidden="false" customHeight="true" outlineLevel="0" collapsed="false">
      <c r="A125" s="42"/>
      <c r="B125" s="48"/>
      <c r="C125" s="42"/>
      <c r="D125" s="42"/>
      <c r="E125" s="42"/>
      <c r="F125" s="42"/>
      <c r="G125" s="42"/>
      <c r="H125" s="42"/>
      <c r="I125" s="42"/>
      <c r="J125" s="42"/>
      <c r="K125" s="42"/>
      <c r="L125" s="42"/>
      <c r="M125" s="42"/>
      <c r="N125" s="42"/>
    </row>
    <row r="126" customFormat="false" ht="27" hidden="false" customHeight="true" outlineLevel="0" collapsed="false">
      <c r="A126" s="42"/>
      <c r="B126" s="48"/>
      <c r="C126" s="42"/>
      <c r="D126" s="42"/>
      <c r="E126" s="42"/>
      <c r="F126" s="42"/>
      <c r="G126" s="42"/>
      <c r="H126" s="42"/>
      <c r="I126" s="42"/>
      <c r="J126" s="42"/>
      <c r="K126" s="42"/>
      <c r="L126" s="42"/>
      <c r="M126" s="42"/>
      <c r="N126" s="42"/>
    </row>
    <row r="127" customFormat="false" ht="27" hidden="false" customHeight="true" outlineLevel="0" collapsed="false">
      <c r="A127" s="42"/>
      <c r="B127" s="48"/>
      <c r="C127" s="42"/>
      <c r="D127" s="42"/>
      <c r="E127" s="42"/>
      <c r="F127" s="42"/>
      <c r="G127" s="42"/>
      <c r="H127" s="42"/>
      <c r="I127" s="42"/>
      <c r="J127" s="42"/>
      <c r="K127" s="42"/>
      <c r="L127" s="42"/>
      <c r="M127" s="42"/>
      <c r="N127" s="42"/>
    </row>
    <row r="128" customFormat="false" ht="27" hidden="false" customHeight="true" outlineLevel="0" collapsed="false">
      <c r="A128" s="42"/>
      <c r="B128" s="48"/>
      <c r="C128" s="42"/>
      <c r="D128" s="42"/>
      <c r="E128" s="42"/>
      <c r="F128" s="42"/>
      <c r="G128" s="42"/>
      <c r="H128" s="42"/>
      <c r="I128" s="42"/>
      <c r="J128" s="42"/>
      <c r="K128" s="42"/>
      <c r="L128" s="42"/>
      <c r="M128" s="42"/>
      <c r="N128" s="42"/>
    </row>
    <row r="129" customFormat="false" ht="27" hidden="false" customHeight="true" outlineLevel="0" collapsed="false">
      <c r="A129" s="42"/>
      <c r="B129" s="48"/>
      <c r="C129" s="42"/>
      <c r="D129" s="42"/>
      <c r="E129" s="42"/>
      <c r="F129" s="42"/>
      <c r="G129" s="42"/>
      <c r="H129" s="42"/>
      <c r="I129" s="42"/>
      <c r="J129" s="42"/>
      <c r="K129" s="42"/>
      <c r="L129" s="42"/>
      <c r="M129" s="42"/>
      <c r="N129" s="42"/>
    </row>
    <row r="130" customFormat="false" ht="27" hidden="false" customHeight="true" outlineLevel="0" collapsed="false">
      <c r="A130" s="42"/>
      <c r="B130" s="48"/>
      <c r="C130" s="42"/>
      <c r="D130" s="42"/>
      <c r="E130" s="42"/>
      <c r="F130" s="42"/>
      <c r="G130" s="42"/>
      <c r="H130" s="42"/>
      <c r="I130" s="42"/>
      <c r="J130" s="42"/>
      <c r="K130" s="42"/>
      <c r="L130" s="42"/>
      <c r="M130" s="42"/>
      <c r="N130" s="42"/>
    </row>
    <row r="131" customFormat="false" ht="27" hidden="false" customHeight="true" outlineLevel="0" collapsed="false">
      <c r="A131" s="42"/>
      <c r="B131" s="48"/>
      <c r="C131" s="42"/>
      <c r="D131" s="42"/>
      <c r="E131" s="42"/>
      <c r="F131" s="42"/>
      <c r="G131" s="42"/>
      <c r="H131" s="42"/>
      <c r="I131" s="42"/>
      <c r="J131" s="42"/>
      <c r="K131" s="42"/>
      <c r="L131" s="42"/>
      <c r="M131" s="42"/>
      <c r="N131" s="42"/>
    </row>
    <row r="132" customFormat="false" ht="27" hidden="false" customHeight="true" outlineLevel="0" collapsed="false">
      <c r="A132" s="42"/>
      <c r="B132" s="48"/>
      <c r="C132" s="42"/>
      <c r="D132" s="42"/>
      <c r="E132" s="42"/>
      <c r="F132" s="42"/>
      <c r="G132" s="42"/>
      <c r="H132" s="42"/>
      <c r="I132" s="42"/>
      <c r="J132" s="42"/>
      <c r="K132" s="42"/>
      <c r="L132" s="42"/>
      <c r="M132" s="42"/>
      <c r="N132" s="42"/>
    </row>
    <row r="133" customFormat="false" ht="27" hidden="false" customHeight="true" outlineLevel="0" collapsed="false">
      <c r="A133" s="42"/>
      <c r="B133" s="48"/>
      <c r="C133" s="42"/>
      <c r="D133" s="42"/>
      <c r="E133" s="42"/>
      <c r="F133" s="42"/>
      <c r="G133" s="42"/>
      <c r="H133" s="42"/>
      <c r="I133" s="42"/>
      <c r="J133" s="42"/>
      <c r="K133" s="42"/>
      <c r="L133" s="42"/>
      <c r="M133" s="42"/>
      <c r="N133" s="42"/>
    </row>
    <row r="134" customFormat="false" ht="27" hidden="false" customHeight="true" outlineLevel="0" collapsed="false">
      <c r="A134" s="42"/>
      <c r="B134" s="48"/>
      <c r="C134" s="42"/>
      <c r="D134" s="42"/>
      <c r="E134" s="42"/>
      <c r="F134" s="42"/>
      <c r="G134" s="42"/>
      <c r="H134" s="42"/>
      <c r="I134" s="42"/>
      <c r="J134" s="42"/>
      <c r="K134" s="42"/>
      <c r="L134" s="42"/>
      <c r="M134" s="42"/>
      <c r="N134" s="42"/>
    </row>
    <row r="135" customFormat="false" ht="27" hidden="false" customHeight="true" outlineLevel="0" collapsed="false">
      <c r="A135" s="42"/>
      <c r="B135" s="48"/>
      <c r="C135" s="42"/>
      <c r="D135" s="42"/>
      <c r="E135" s="42"/>
      <c r="F135" s="42"/>
      <c r="G135" s="42"/>
      <c r="H135" s="42"/>
      <c r="I135" s="42"/>
      <c r="J135" s="42"/>
      <c r="K135" s="42"/>
      <c r="L135" s="42"/>
      <c r="M135" s="42"/>
      <c r="N135" s="42"/>
    </row>
    <row r="136" customFormat="false" ht="27" hidden="false" customHeight="true" outlineLevel="0" collapsed="false">
      <c r="A136" s="42"/>
      <c r="B136" s="48"/>
      <c r="C136" s="42"/>
      <c r="D136" s="42"/>
      <c r="E136" s="42"/>
      <c r="F136" s="42"/>
      <c r="G136" s="42"/>
      <c r="H136" s="42"/>
      <c r="I136" s="42"/>
      <c r="J136" s="42"/>
      <c r="K136" s="42"/>
      <c r="L136" s="42"/>
      <c r="M136" s="42"/>
      <c r="N136" s="42"/>
    </row>
    <row r="137" customFormat="false" ht="27" hidden="false" customHeight="true" outlineLevel="0" collapsed="false">
      <c r="A137" s="42"/>
      <c r="B137" s="48"/>
      <c r="C137" s="42"/>
      <c r="D137" s="42"/>
      <c r="E137" s="42"/>
      <c r="F137" s="42"/>
      <c r="G137" s="42"/>
      <c r="H137" s="42"/>
      <c r="I137" s="42"/>
      <c r="J137" s="42"/>
      <c r="K137" s="42"/>
      <c r="L137" s="42"/>
      <c r="M137" s="42"/>
      <c r="N137" s="42"/>
    </row>
    <row r="138" customFormat="false" ht="27" hidden="false" customHeight="true" outlineLevel="0" collapsed="false">
      <c r="A138" s="42"/>
      <c r="B138" s="48"/>
      <c r="C138" s="42"/>
      <c r="D138" s="42"/>
      <c r="E138" s="42"/>
      <c r="F138" s="42"/>
      <c r="G138" s="42"/>
      <c r="H138" s="42"/>
      <c r="I138" s="42"/>
      <c r="J138" s="42"/>
      <c r="K138" s="42"/>
      <c r="L138" s="42"/>
      <c r="M138" s="42"/>
      <c r="N138" s="42"/>
    </row>
    <row r="139" customFormat="false" ht="27" hidden="false" customHeight="true" outlineLevel="0" collapsed="false">
      <c r="A139" s="42"/>
      <c r="B139" s="48"/>
      <c r="C139" s="42"/>
      <c r="D139" s="42"/>
      <c r="E139" s="42"/>
      <c r="F139" s="42"/>
      <c r="G139" s="42"/>
      <c r="H139" s="42"/>
      <c r="I139" s="42"/>
      <c r="J139" s="42"/>
      <c r="K139" s="42"/>
      <c r="L139" s="42"/>
      <c r="M139" s="42"/>
      <c r="N139" s="42"/>
    </row>
    <row r="140" customFormat="false" ht="27" hidden="false" customHeight="true" outlineLevel="0" collapsed="false">
      <c r="A140" s="42"/>
      <c r="B140" s="48"/>
      <c r="C140" s="42"/>
      <c r="D140" s="42"/>
      <c r="E140" s="42"/>
      <c r="F140" s="42"/>
      <c r="G140" s="42"/>
      <c r="H140" s="42"/>
      <c r="I140" s="42"/>
      <c r="J140" s="42"/>
      <c r="K140" s="42"/>
      <c r="L140" s="42"/>
      <c r="M140" s="42"/>
      <c r="N140" s="42"/>
    </row>
    <row r="141" customFormat="false" ht="27" hidden="false" customHeight="true" outlineLevel="0" collapsed="false">
      <c r="A141" s="42"/>
      <c r="B141" s="48"/>
      <c r="C141" s="42"/>
      <c r="D141" s="42"/>
      <c r="E141" s="42"/>
      <c r="F141" s="42"/>
      <c r="G141" s="42"/>
      <c r="H141" s="42"/>
      <c r="I141" s="42"/>
      <c r="J141" s="42"/>
      <c r="K141" s="42"/>
      <c r="L141" s="42"/>
      <c r="M141" s="42"/>
      <c r="N141" s="42"/>
    </row>
    <row r="142" customFormat="false" ht="27" hidden="false" customHeight="true" outlineLevel="0" collapsed="false">
      <c r="A142" s="42"/>
      <c r="B142" s="48"/>
      <c r="C142" s="42"/>
      <c r="D142" s="42"/>
      <c r="E142" s="42"/>
      <c r="F142" s="42"/>
      <c r="G142" s="42"/>
      <c r="H142" s="42"/>
      <c r="I142" s="42"/>
      <c r="J142" s="42"/>
      <c r="K142" s="42"/>
      <c r="L142" s="42"/>
      <c r="M142" s="42"/>
      <c r="N142" s="42"/>
    </row>
    <row r="143" customFormat="false" ht="27" hidden="false" customHeight="true" outlineLevel="0" collapsed="false">
      <c r="A143" s="42"/>
      <c r="B143" s="48"/>
      <c r="C143" s="42"/>
      <c r="D143" s="42"/>
      <c r="E143" s="42"/>
      <c r="F143" s="42"/>
      <c r="G143" s="42"/>
      <c r="H143" s="42"/>
      <c r="I143" s="42"/>
      <c r="J143" s="42"/>
      <c r="K143" s="42"/>
      <c r="L143" s="42"/>
      <c r="M143" s="42"/>
      <c r="N143" s="42"/>
    </row>
    <row r="144" customFormat="false" ht="27" hidden="false" customHeight="true" outlineLevel="0" collapsed="false">
      <c r="A144" s="42"/>
      <c r="B144" s="48"/>
      <c r="C144" s="42"/>
      <c r="D144" s="42"/>
      <c r="E144" s="42"/>
      <c r="F144" s="42"/>
      <c r="G144" s="42"/>
      <c r="H144" s="42"/>
      <c r="I144" s="42"/>
      <c r="J144" s="42"/>
      <c r="K144" s="42"/>
      <c r="L144" s="42"/>
      <c r="M144" s="42"/>
      <c r="N144" s="42"/>
    </row>
    <row r="145" customFormat="false" ht="27" hidden="false" customHeight="true" outlineLevel="0" collapsed="false">
      <c r="A145" s="42"/>
      <c r="B145" s="48"/>
      <c r="C145" s="42"/>
      <c r="D145" s="42"/>
      <c r="E145" s="42"/>
      <c r="F145" s="42"/>
      <c r="G145" s="42"/>
      <c r="H145" s="42"/>
      <c r="I145" s="42"/>
      <c r="J145" s="42"/>
      <c r="K145" s="42"/>
      <c r="L145" s="42"/>
      <c r="M145" s="42"/>
      <c r="N145" s="42"/>
    </row>
    <row r="146" customFormat="false" ht="27" hidden="false" customHeight="true" outlineLevel="0" collapsed="false">
      <c r="A146" s="42"/>
      <c r="B146" s="48"/>
      <c r="C146" s="42"/>
      <c r="D146" s="42"/>
      <c r="E146" s="42"/>
      <c r="F146" s="42"/>
      <c r="G146" s="42"/>
      <c r="H146" s="42"/>
      <c r="I146" s="42"/>
      <c r="J146" s="42"/>
      <c r="K146" s="42"/>
      <c r="L146" s="42"/>
      <c r="M146" s="42"/>
      <c r="N146" s="42"/>
    </row>
    <row r="147" customFormat="false" ht="27" hidden="false" customHeight="true" outlineLevel="0" collapsed="false">
      <c r="A147" s="42"/>
      <c r="B147" s="48"/>
      <c r="C147" s="42"/>
      <c r="D147" s="42"/>
      <c r="E147" s="42"/>
      <c r="F147" s="42"/>
      <c r="G147" s="42"/>
      <c r="H147" s="42"/>
      <c r="I147" s="42"/>
      <c r="J147" s="42"/>
      <c r="K147" s="42"/>
      <c r="L147" s="42"/>
      <c r="M147" s="42"/>
      <c r="N147" s="42"/>
    </row>
    <row r="148" customFormat="false" ht="27" hidden="false" customHeight="true" outlineLevel="0" collapsed="false">
      <c r="A148" s="42"/>
      <c r="B148" s="48"/>
      <c r="C148" s="42"/>
      <c r="D148" s="42"/>
      <c r="E148" s="42"/>
      <c r="F148" s="42"/>
      <c r="G148" s="42"/>
      <c r="H148" s="42"/>
      <c r="I148" s="42"/>
      <c r="J148" s="42"/>
      <c r="K148" s="42"/>
      <c r="L148" s="42"/>
      <c r="M148" s="42"/>
      <c r="N148" s="42"/>
    </row>
    <row r="149" customFormat="false" ht="27" hidden="false" customHeight="true" outlineLevel="0" collapsed="false">
      <c r="A149" s="42"/>
      <c r="B149" s="48"/>
      <c r="C149" s="42"/>
      <c r="D149" s="42"/>
      <c r="E149" s="42"/>
      <c r="F149" s="42"/>
      <c r="G149" s="42"/>
      <c r="H149" s="42"/>
      <c r="I149" s="42"/>
      <c r="J149" s="42"/>
      <c r="K149" s="42"/>
      <c r="L149" s="42"/>
      <c r="M149" s="42"/>
      <c r="N149" s="42"/>
    </row>
    <row r="150" customFormat="false" ht="27" hidden="false" customHeight="true" outlineLevel="0" collapsed="false">
      <c r="A150" s="42"/>
      <c r="B150" s="48"/>
      <c r="C150" s="42"/>
      <c r="D150" s="42"/>
      <c r="E150" s="42"/>
      <c r="F150" s="42"/>
      <c r="G150" s="42"/>
      <c r="H150" s="42"/>
      <c r="I150" s="42"/>
      <c r="J150" s="42"/>
      <c r="K150" s="42"/>
      <c r="L150" s="42"/>
      <c r="M150" s="42"/>
      <c r="N150" s="42"/>
    </row>
    <row r="151" customFormat="false" ht="27" hidden="false" customHeight="true" outlineLevel="0" collapsed="false">
      <c r="A151" s="42"/>
      <c r="B151" s="48"/>
      <c r="C151" s="42"/>
      <c r="D151" s="42"/>
      <c r="E151" s="42"/>
      <c r="F151" s="42"/>
      <c r="G151" s="42"/>
      <c r="H151" s="42"/>
      <c r="I151" s="42"/>
      <c r="J151" s="42"/>
      <c r="K151" s="42"/>
      <c r="L151" s="42"/>
      <c r="M151" s="42"/>
      <c r="N151" s="42"/>
    </row>
    <row r="152" customFormat="false" ht="27" hidden="false" customHeight="true" outlineLevel="0" collapsed="false">
      <c r="A152" s="42"/>
      <c r="B152" s="48"/>
      <c r="C152" s="42"/>
      <c r="D152" s="42"/>
      <c r="E152" s="42"/>
      <c r="F152" s="42"/>
      <c r="G152" s="42"/>
      <c r="H152" s="42"/>
      <c r="I152" s="42"/>
      <c r="J152" s="42"/>
      <c r="K152" s="42"/>
      <c r="L152" s="42"/>
      <c r="M152" s="42"/>
      <c r="N152" s="42"/>
    </row>
    <row r="153" customFormat="false" ht="27" hidden="false" customHeight="true" outlineLevel="0" collapsed="false">
      <c r="A153" s="42"/>
      <c r="B153" s="48"/>
      <c r="C153" s="42"/>
      <c r="D153" s="42"/>
      <c r="E153" s="42"/>
      <c r="F153" s="42"/>
      <c r="G153" s="42"/>
      <c r="H153" s="42"/>
      <c r="I153" s="42"/>
      <c r="J153" s="42"/>
      <c r="K153" s="42"/>
      <c r="L153" s="42"/>
      <c r="M153" s="42"/>
      <c r="N153" s="42"/>
    </row>
    <row r="154" customFormat="false" ht="27" hidden="false" customHeight="true" outlineLevel="0" collapsed="false">
      <c r="A154" s="42"/>
      <c r="B154" s="48"/>
      <c r="C154" s="42"/>
      <c r="D154" s="42"/>
      <c r="E154" s="42"/>
      <c r="F154" s="42"/>
      <c r="G154" s="42"/>
      <c r="H154" s="42"/>
      <c r="I154" s="42"/>
      <c r="J154" s="42"/>
      <c r="K154" s="42"/>
      <c r="L154" s="42"/>
      <c r="M154" s="42"/>
      <c r="N154" s="42"/>
    </row>
    <row r="155" customFormat="false" ht="27" hidden="false" customHeight="true" outlineLevel="0" collapsed="false">
      <c r="A155" s="42"/>
      <c r="B155" s="48"/>
      <c r="C155" s="42"/>
      <c r="D155" s="42"/>
      <c r="E155" s="42"/>
      <c r="F155" s="42"/>
      <c r="G155" s="42"/>
      <c r="H155" s="42"/>
      <c r="I155" s="42"/>
      <c r="J155" s="42"/>
      <c r="K155" s="42"/>
      <c r="L155" s="42"/>
      <c r="M155" s="42"/>
      <c r="N155" s="42"/>
    </row>
    <row r="156" customFormat="false" ht="27" hidden="false" customHeight="true" outlineLevel="0" collapsed="false">
      <c r="A156" s="42"/>
      <c r="B156" s="48"/>
      <c r="C156" s="42"/>
      <c r="D156" s="42"/>
      <c r="E156" s="42"/>
      <c r="F156" s="42"/>
      <c r="G156" s="42"/>
      <c r="H156" s="42"/>
      <c r="I156" s="42"/>
      <c r="J156" s="42"/>
      <c r="K156" s="42"/>
      <c r="L156" s="42"/>
      <c r="M156" s="42"/>
      <c r="N156" s="42"/>
    </row>
    <row r="157" customFormat="false" ht="27" hidden="false" customHeight="true" outlineLevel="0" collapsed="false">
      <c r="A157" s="42"/>
      <c r="B157" s="48"/>
      <c r="C157" s="42"/>
      <c r="D157" s="42"/>
      <c r="E157" s="42"/>
      <c r="F157" s="42"/>
      <c r="G157" s="42"/>
      <c r="H157" s="42"/>
      <c r="I157" s="42"/>
      <c r="J157" s="42"/>
      <c r="K157" s="42"/>
      <c r="L157" s="42"/>
      <c r="M157" s="42"/>
      <c r="N157" s="42"/>
    </row>
    <row r="158" customFormat="false" ht="27" hidden="false" customHeight="true" outlineLevel="0" collapsed="false">
      <c r="A158" s="42"/>
      <c r="B158" s="48"/>
      <c r="C158" s="42"/>
      <c r="D158" s="42"/>
      <c r="E158" s="42"/>
      <c r="F158" s="42"/>
      <c r="G158" s="42"/>
      <c r="H158" s="42"/>
      <c r="I158" s="42"/>
      <c r="J158" s="42"/>
      <c r="K158" s="42"/>
      <c r="L158" s="42"/>
      <c r="M158" s="42"/>
      <c r="N158" s="42"/>
    </row>
    <row r="159" customFormat="false" ht="27" hidden="false" customHeight="true" outlineLevel="0" collapsed="false">
      <c r="A159" s="42"/>
      <c r="B159" s="48"/>
      <c r="C159" s="42"/>
      <c r="D159" s="42"/>
      <c r="E159" s="42"/>
      <c r="F159" s="42"/>
      <c r="G159" s="42"/>
      <c r="H159" s="42"/>
      <c r="I159" s="42"/>
      <c r="J159" s="42"/>
      <c r="K159" s="42"/>
      <c r="L159" s="42"/>
      <c r="M159" s="42"/>
      <c r="N159" s="42"/>
    </row>
    <row r="160" customFormat="false" ht="27" hidden="false" customHeight="true" outlineLevel="0" collapsed="false">
      <c r="A160" s="42"/>
      <c r="B160" s="48"/>
      <c r="C160" s="42"/>
      <c r="D160" s="42"/>
      <c r="E160" s="42"/>
      <c r="F160" s="42"/>
      <c r="G160" s="42"/>
      <c r="H160" s="42"/>
      <c r="I160" s="42"/>
      <c r="J160" s="42"/>
      <c r="K160" s="42"/>
      <c r="L160" s="42"/>
      <c r="M160" s="42"/>
      <c r="N160" s="42"/>
    </row>
    <row r="161" customFormat="false" ht="27" hidden="false" customHeight="true" outlineLevel="0" collapsed="false">
      <c r="A161" s="42"/>
      <c r="B161" s="48"/>
      <c r="C161" s="42"/>
      <c r="D161" s="42"/>
      <c r="E161" s="42"/>
      <c r="F161" s="42"/>
      <c r="G161" s="42"/>
      <c r="H161" s="42"/>
      <c r="I161" s="42"/>
      <c r="J161" s="42"/>
      <c r="K161" s="42"/>
      <c r="L161" s="42"/>
      <c r="M161" s="42"/>
      <c r="N161" s="42"/>
    </row>
    <row r="162" customFormat="false" ht="27" hidden="false" customHeight="true" outlineLevel="0" collapsed="false">
      <c r="A162" s="42"/>
      <c r="B162" s="48"/>
      <c r="C162" s="42"/>
      <c r="D162" s="42"/>
      <c r="E162" s="42"/>
      <c r="F162" s="42"/>
      <c r="G162" s="42"/>
      <c r="H162" s="42"/>
      <c r="I162" s="42"/>
      <c r="J162" s="42"/>
      <c r="K162" s="42"/>
      <c r="L162" s="42"/>
      <c r="M162" s="42"/>
      <c r="N162" s="42"/>
    </row>
    <row r="163" customFormat="false" ht="27" hidden="false" customHeight="true" outlineLevel="0" collapsed="false">
      <c r="A163" s="42"/>
      <c r="B163" s="48"/>
      <c r="C163" s="42"/>
      <c r="D163" s="42"/>
      <c r="E163" s="42"/>
      <c r="F163" s="42"/>
      <c r="G163" s="42"/>
      <c r="H163" s="42"/>
      <c r="I163" s="42"/>
      <c r="J163" s="42"/>
      <c r="K163" s="42"/>
      <c r="L163" s="42"/>
      <c r="M163" s="42"/>
      <c r="N163" s="42"/>
    </row>
    <row r="164" customFormat="false" ht="27" hidden="false" customHeight="true" outlineLevel="0" collapsed="false">
      <c r="A164" s="42"/>
      <c r="B164" s="48"/>
      <c r="C164" s="42"/>
      <c r="D164" s="42"/>
      <c r="E164" s="42"/>
      <c r="F164" s="42"/>
      <c r="G164" s="42"/>
      <c r="H164" s="42"/>
      <c r="I164" s="42"/>
      <c r="J164" s="42"/>
      <c r="K164" s="42"/>
      <c r="L164" s="42"/>
      <c r="M164" s="42"/>
      <c r="N164" s="42"/>
    </row>
    <row r="165" customFormat="false" ht="27" hidden="false" customHeight="true" outlineLevel="0" collapsed="false">
      <c r="A165" s="42"/>
      <c r="B165" s="48"/>
      <c r="C165" s="42"/>
      <c r="D165" s="42"/>
      <c r="E165" s="42"/>
      <c r="F165" s="42"/>
      <c r="G165" s="42"/>
      <c r="H165" s="42"/>
      <c r="I165" s="42"/>
      <c r="J165" s="42"/>
      <c r="K165" s="42"/>
      <c r="L165" s="42"/>
      <c r="M165" s="42"/>
      <c r="N165" s="42"/>
    </row>
    <row r="166" customFormat="false" ht="27" hidden="false" customHeight="true" outlineLevel="0" collapsed="false">
      <c r="A166" s="42"/>
      <c r="B166" s="48"/>
      <c r="C166" s="42"/>
      <c r="D166" s="42"/>
      <c r="E166" s="42"/>
      <c r="F166" s="42"/>
      <c r="G166" s="42"/>
      <c r="H166" s="42"/>
      <c r="I166" s="42"/>
      <c r="J166" s="42"/>
      <c r="K166" s="42"/>
      <c r="L166" s="42"/>
      <c r="M166" s="42"/>
      <c r="N166" s="42"/>
    </row>
    <row r="167" customFormat="false" ht="27" hidden="false" customHeight="true" outlineLevel="0" collapsed="false">
      <c r="A167" s="42"/>
      <c r="B167" s="48"/>
      <c r="C167" s="42"/>
      <c r="D167" s="42"/>
      <c r="E167" s="42"/>
      <c r="F167" s="42"/>
      <c r="G167" s="42"/>
      <c r="H167" s="42"/>
      <c r="I167" s="42"/>
      <c r="J167" s="42"/>
      <c r="K167" s="42"/>
      <c r="L167" s="42"/>
      <c r="M167" s="42"/>
      <c r="N167" s="42"/>
    </row>
    <row r="168" customFormat="false" ht="27" hidden="false" customHeight="true" outlineLevel="0" collapsed="false">
      <c r="A168" s="42"/>
      <c r="B168" s="48"/>
      <c r="C168" s="42"/>
      <c r="D168" s="42"/>
      <c r="E168" s="42"/>
      <c r="F168" s="42"/>
      <c r="G168" s="42"/>
      <c r="H168" s="42"/>
      <c r="I168" s="42"/>
      <c r="J168" s="42"/>
      <c r="K168" s="42"/>
      <c r="L168" s="42"/>
      <c r="M168" s="42"/>
      <c r="N168" s="42"/>
    </row>
    <row r="169" customFormat="false" ht="27" hidden="false" customHeight="true" outlineLevel="0" collapsed="false">
      <c r="A169" s="42"/>
      <c r="B169" s="48"/>
      <c r="C169" s="42"/>
      <c r="D169" s="42"/>
      <c r="E169" s="42"/>
      <c r="F169" s="42"/>
      <c r="G169" s="42"/>
      <c r="H169" s="42"/>
      <c r="I169" s="42"/>
      <c r="J169" s="42"/>
      <c r="K169" s="42"/>
      <c r="L169" s="42"/>
      <c r="M169" s="42"/>
      <c r="N169" s="42"/>
    </row>
    <row r="170" customFormat="false" ht="27" hidden="false" customHeight="true" outlineLevel="0" collapsed="false">
      <c r="A170" s="42"/>
      <c r="B170" s="48"/>
      <c r="C170" s="42"/>
      <c r="D170" s="42"/>
      <c r="E170" s="42"/>
      <c r="F170" s="42"/>
      <c r="G170" s="42"/>
      <c r="H170" s="42"/>
      <c r="I170" s="42"/>
      <c r="J170" s="42"/>
      <c r="K170" s="42"/>
      <c r="L170" s="42"/>
      <c r="M170" s="42"/>
      <c r="N170" s="42"/>
    </row>
    <row r="171" customFormat="false" ht="27" hidden="false" customHeight="true" outlineLevel="0" collapsed="false">
      <c r="A171" s="42"/>
      <c r="B171" s="48"/>
      <c r="C171" s="42"/>
      <c r="D171" s="42"/>
      <c r="E171" s="42"/>
      <c r="F171" s="42"/>
      <c r="G171" s="42"/>
      <c r="H171" s="42"/>
      <c r="I171" s="42"/>
      <c r="J171" s="42"/>
      <c r="K171" s="42"/>
      <c r="L171" s="42"/>
      <c r="M171" s="42"/>
      <c r="N171" s="42"/>
    </row>
    <row r="172" customFormat="false" ht="27" hidden="false" customHeight="true" outlineLevel="0" collapsed="false">
      <c r="A172" s="42"/>
      <c r="B172" s="48"/>
      <c r="C172" s="42"/>
      <c r="D172" s="42"/>
      <c r="E172" s="42"/>
      <c r="F172" s="42"/>
      <c r="G172" s="42"/>
      <c r="H172" s="42"/>
      <c r="I172" s="42"/>
      <c r="J172" s="42"/>
      <c r="K172" s="42"/>
      <c r="L172" s="42"/>
      <c r="M172" s="42"/>
      <c r="N172" s="42"/>
    </row>
    <row r="173" customFormat="false" ht="27" hidden="false" customHeight="true" outlineLevel="0" collapsed="false">
      <c r="A173" s="42"/>
      <c r="B173" s="48"/>
      <c r="C173" s="42"/>
      <c r="D173" s="42"/>
      <c r="E173" s="42"/>
      <c r="F173" s="42"/>
      <c r="G173" s="42"/>
      <c r="H173" s="42"/>
      <c r="I173" s="42"/>
      <c r="J173" s="42"/>
      <c r="K173" s="42"/>
      <c r="L173" s="42"/>
      <c r="M173" s="42"/>
      <c r="N173" s="42"/>
    </row>
    <row r="174" customFormat="false" ht="27" hidden="false" customHeight="true" outlineLevel="0" collapsed="false">
      <c r="A174" s="42"/>
      <c r="B174" s="48"/>
      <c r="C174" s="42"/>
      <c r="D174" s="42"/>
      <c r="E174" s="42"/>
      <c r="F174" s="42"/>
      <c r="G174" s="42"/>
      <c r="H174" s="42"/>
      <c r="I174" s="42"/>
      <c r="J174" s="42"/>
      <c r="K174" s="42"/>
      <c r="L174" s="42"/>
      <c r="M174" s="42"/>
      <c r="N174" s="42"/>
    </row>
    <row r="175" customFormat="false" ht="27" hidden="false" customHeight="true" outlineLevel="0" collapsed="false">
      <c r="A175" s="42"/>
      <c r="B175" s="48"/>
      <c r="C175" s="42"/>
      <c r="D175" s="42"/>
      <c r="E175" s="42"/>
      <c r="F175" s="42"/>
      <c r="G175" s="42"/>
      <c r="H175" s="42"/>
      <c r="I175" s="42"/>
      <c r="J175" s="42"/>
      <c r="K175" s="42"/>
      <c r="L175" s="42"/>
      <c r="M175" s="42"/>
      <c r="N175" s="42"/>
    </row>
    <row r="176" customFormat="false" ht="27" hidden="false" customHeight="true" outlineLevel="0" collapsed="false">
      <c r="A176" s="42"/>
      <c r="B176" s="48"/>
      <c r="C176" s="42"/>
      <c r="D176" s="42"/>
      <c r="E176" s="42"/>
      <c r="F176" s="42"/>
      <c r="G176" s="42"/>
      <c r="H176" s="42"/>
      <c r="I176" s="42"/>
      <c r="J176" s="42"/>
      <c r="K176" s="42"/>
      <c r="L176" s="42"/>
      <c r="M176" s="42"/>
      <c r="N176" s="42"/>
    </row>
    <row r="177" customFormat="false" ht="27" hidden="false" customHeight="true" outlineLevel="0" collapsed="false">
      <c r="A177" s="42"/>
      <c r="B177" s="48"/>
      <c r="C177" s="42"/>
      <c r="D177" s="42"/>
      <c r="E177" s="42"/>
      <c r="F177" s="42"/>
      <c r="G177" s="42"/>
      <c r="H177" s="42"/>
      <c r="I177" s="42"/>
      <c r="J177" s="42"/>
      <c r="K177" s="42"/>
      <c r="L177" s="42"/>
      <c r="M177" s="42"/>
      <c r="N177" s="42"/>
    </row>
    <row r="178" customFormat="false" ht="27" hidden="false" customHeight="true" outlineLevel="0" collapsed="false">
      <c r="A178" s="42"/>
      <c r="B178" s="48"/>
      <c r="C178" s="42"/>
      <c r="D178" s="42"/>
      <c r="E178" s="42"/>
      <c r="F178" s="42"/>
      <c r="G178" s="42"/>
      <c r="H178" s="42"/>
      <c r="I178" s="42"/>
      <c r="J178" s="42"/>
      <c r="K178" s="42"/>
      <c r="L178" s="42"/>
      <c r="M178" s="42"/>
      <c r="N178" s="42"/>
    </row>
    <row r="179" customFormat="false" ht="27" hidden="false" customHeight="true" outlineLevel="0" collapsed="false">
      <c r="A179" s="42"/>
      <c r="B179" s="48"/>
      <c r="C179" s="42"/>
      <c r="D179" s="42"/>
      <c r="E179" s="42"/>
      <c r="F179" s="42"/>
      <c r="G179" s="42"/>
      <c r="H179" s="42"/>
      <c r="I179" s="42"/>
      <c r="J179" s="42"/>
      <c r="K179" s="42"/>
      <c r="L179" s="42"/>
      <c r="M179" s="42"/>
      <c r="N179" s="42"/>
    </row>
    <row r="180" customFormat="false" ht="27" hidden="false" customHeight="true" outlineLevel="0" collapsed="false">
      <c r="A180" s="42"/>
      <c r="B180" s="48"/>
      <c r="C180" s="42"/>
      <c r="D180" s="42"/>
      <c r="E180" s="42"/>
      <c r="F180" s="42"/>
      <c r="G180" s="42"/>
      <c r="H180" s="42"/>
      <c r="I180" s="42"/>
      <c r="J180" s="42"/>
      <c r="K180" s="42"/>
      <c r="L180" s="42"/>
      <c r="M180" s="42"/>
      <c r="N180" s="42"/>
    </row>
    <row r="181" customFormat="false" ht="27" hidden="false" customHeight="true" outlineLevel="0" collapsed="false">
      <c r="A181" s="42"/>
      <c r="B181" s="48"/>
      <c r="C181" s="42"/>
      <c r="D181" s="42"/>
      <c r="E181" s="42"/>
      <c r="F181" s="42"/>
      <c r="G181" s="42"/>
      <c r="H181" s="42"/>
      <c r="I181" s="42"/>
      <c r="J181" s="42"/>
      <c r="K181" s="42"/>
      <c r="L181" s="42"/>
      <c r="M181" s="42"/>
      <c r="N181" s="42"/>
    </row>
    <row r="182" customFormat="false" ht="27" hidden="false" customHeight="true" outlineLevel="0" collapsed="false">
      <c r="A182" s="42"/>
      <c r="B182" s="48"/>
      <c r="C182" s="42"/>
      <c r="D182" s="42"/>
      <c r="E182" s="42"/>
      <c r="F182" s="42"/>
      <c r="G182" s="42"/>
      <c r="H182" s="42"/>
      <c r="I182" s="42"/>
      <c r="J182" s="42"/>
      <c r="K182" s="42"/>
      <c r="L182" s="42"/>
      <c r="M182" s="42"/>
      <c r="N182" s="42"/>
    </row>
    <row r="183" customFormat="false" ht="27" hidden="false" customHeight="true" outlineLevel="0" collapsed="false">
      <c r="A183" s="42"/>
      <c r="B183" s="48"/>
      <c r="C183" s="42"/>
      <c r="D183" s="42"/>
      <c r="E183" s="42"/>
      <c r="F183" s="42"/>
      <c r="G183" s="42"/>
      <c r="H183" s="42"/>
      <c r="I183" s="42"/>
      <c r="J183" s="42"/>
      <c r="K183" s="42"/>
      <c r="L183" s="42"/>
      <c r="M183" s="42"/>
      <c r="N183" s="42"/>
    </row>
    <row r="184" customFormat="false" ht="27" hidden="false" customHeight="true" outlineLevel="0" collapsed="false">
      <c r="A184" s="42"/>
      <c r="B184" s="48"/>
      <c r="C184" s="42"/>
      <c r="D184" s="42"/>
      <c r="E184" s="42"/>
      <c r="F184" s="42"/>
      <c r="G184" s="42"/>
      <c r="H184" s="42"/>
      <c r="I184" s="42"/>
      <c r="J184" s="42"/>
      <c r="K184" s="42"/>
      <c r="L184" s="42"/>
      <c r="M184" s="42"/>
      <c r="N184" s="42"/>
    </row>
    <row r="185" customFormat="false" ht="27" hidden="false" customHeight="true" outlineLevel="0" collapsed="false">
      <c r="A185" s="42"/>
      <c r="B185" s="48"/>
      <c r="C185" s="42"/>
      <c r="D185" s="42"/>
      <c r="E185" s="42"/>
      <c r="F185" s="42"/>
      <c r="G185" s="42"/>
      <c r="H185" s="42"/>
      <c r="I185" s="42"/>
      <c r="J185" s="42"/>
      <c r="K185" s="42"/>
      <c r="L185" s="42"/>
      <c r="M185" s="42"/>
      <c r="N185" s="42"/>
    </row>
    <row r="186" customFormat="false" ht="27" hidden="false" customHeight="true" outlineLevel="0" collapsed="false">
      <c r="A186" s="42"/>
      <c r="B186" s="48"/>
      <c r="C186" s="42"/>
      <c r="D186" s="42"/>
      <c r="E186" s="42"/>
      <c r="F186" s="42"/>
      <c r="G186" s="42"/>
      <c r="H186" s="42"/>
      <c r="I186" s="42"/>
      <c r="J186" s="42"/>
      <c r="K186" s="42"/>
      <c r="L186" s="42"/>
      <c r="M186" s="42"/>
      <c r="N186" s="42"/>
    </row>
    <row r="187" customFormat="false" ht="27" hidden="false" customHeight="true" outlineLevel="0" collapsed="false">
      <c r="A187" s="42"/>
      <c r="B187" s="48"/>
      <c r="C187" s="42"/>
      <c r="D187" s="42"/>
      <c r="E187" s="42"/>
      <c r="F187" s="42"/>
      <c r="G187" s="42"/>
      <c r="H187" s="42"/>
      <c r="I187" s="42"/>
      <c r="J187" s="42"/>
      <c r="K187" s="42"/>
      <c r="L187" s="42"/>
      <c r="M187" s="42"/>
      <c r="N187" s="42"/>
    </row>
    <row r="188" customFormat="false" ht="27" hidden="false" customHeight="true" outlineLevel="0" collapsed="false">
      <c r="A188" s="42"/>
      <c r="B188" s="48"/>
      <c r="C188" s="42"/>
      <c r="D188" s="42"/>
      <c r="E188" s="42"/>
      <c r="F188" s="42"/>
      <c r="G188" s="42"/>
      <c r="H188" s="42"/>
      <c r="I188" s="42"/>
      <c r="J188" s="42"/>
      <c r="K188" s="42"/>
      <c r="L188" s="42"/>
      <c r="M188" s="42"/>
      <c r="N188" s="42"/>
    </row>
    <row r="189" customFormat="false" ht="27" hidden="false" customHeight="true" outlineLevel="0" collapsed="false">
      <c r="A189" s="42"/>
      <c r="B189" s="48"/>
      <c r="C189" s="42"/>
      <c r="D189" s="42"/>
      <c r="E189" s="42"/>
      <c r="F189" s="42"/>
      <c r="G189" s="42"/>
      <c r="H189" s="42"/>
      <c r="I189" s="42"/>
      <c r="J189" s="42"/>
      <c r="K189" s="42"/>
      <c r="L189" s="42"/>
      <c r="M189" s="42"/>
      <c r="N189" s="42"/>
    </row>
    <row r="190" customFormat="false" ht="27" hidden="false" customHeight="true" outlineLevel="0" collapsed="false">
      <c r="A190" s="42"/>
      <c r="B190" s="48"/>
      <c r="C190" s="42"/>
      <c r="D190" s="42"/>
      <c r="E190" s="42"/>
      <c r="F190" s="42"/>
      <c r="G190" s="42"/>
      <c r="H190" s="42"/>
      <c r="I190" s="42"/>
      <c r="J190" s="42"/>
      <c r="K190" s="42"/>
      <c r="L190" s="42"/>
      <c r="M190" s="42"/>
      <c r="N190" s="42"/>
    </row>
    <row r="191" customFormat="false" ht="27" hidden="false" customHeight="true" outlineLevel="0" collapsed="false">
      <c r="A191" s="42"/>
      <c r="B191" s="48"/>
      <c r="C191" s="42"/>
      <c r="D191" s="42"/>
      <c r="E191" s="42"/>
      <c r="F191" s="42"/>
      <c r="G191" s="42"/>
      <c r="H191" s="42"/>
      <c r="I191" s="42"/>
      <c r="J191" s="42"/>
      <c r="K191" s="42"/>
      <c r="L191" s="42"/>
      <c r="M191" s="42"/>
      <c r="N191" s="42"/>
    </row>
    <row r="192" customFormat="false" ht="27" hidden="false" customHeight="true" outlineLevel="0" collapsed="false">
      <c r="A192" s="42"/>
      <c r="B192" s="48"/>
      <c r="C192" s="42"/>
      <c r="D192" s="42"/>
      <c r="E192" s="42"/>
      <c r="F192" s="42"/>
      <c r="G192" s="42"/>
      <c r="H192" s="42"/>
      <c r="I192" s="42"/>
      <c r="J192" s="42"/>
      <c r="K192" s="42"/>
      <c r="L192" s="42"/>
      <c r="M192" s="42"/>
      <c r="N192" s="42"/>
    </row>
    <row r="193" customFormat="false" ht="27" hidden="false" customHeight="true" outlineLevel="0" collapsed="false">
      <c r="A193" s="42"/>
      <c r="B193" s="48"/>
      <c r="C193" s="42"/>
      <c r="D193" s="42"/>
      <c r="E193" s="42"/>
      <c r="F193" s="42"/>
      <c r="G193" s="42"/>
      <c r="H193" s="42"/>
      <c r="I193" s="42"/>
      <c r="J193" s="42"/>
      <c r="K193" s="42"/>
      <c r="L193" s="42"/>
      <c r="M193" s="42"/>
      <c r="N193" s="42"/>
    </row>
    <row r="194" customFormat="false" ht="27" hidden="false" customHeight="true" outlineLevel="0" collapsed="false">
      <c r="A194" s="42"/>
      <c r="B194" s="48"/>
      <c r="C194" s="42"/>
      <c r="D194" s="42"/>
      <c r="E194" s="42"/>
      <c r="F194" s="42"/>
      <c r="G194" s="42"/>
      <c r="H194" s="42"/>
      <c r="I194" s="42"/>
      <c r="J194" s="42"/>
      <c r="K194" s="42"/>
      <c r="L194" s="42"/>
      <c r="M194" s="42"/>
      <c r="N194" s="42"/>
    </row>
    <row r="195" customFormat="false" ht="27" hidden="false" customHeight="true" outlineLevel="0" collapsed="false">
      <c r="A195" s="42"/>
      <c r="B195" s="48"/>
      <c r="C195" s="42"/>
      <c r="D195" s="42"/>
      <c r="E195" s="42"/>
      <c r="F195" s="42"/>
      <c r="G195" s="42"/>
      <c r="H195" s="42"/>
      <c r="I195" s="42"/>
      <c r="J195" s="42"/>
      <c r="K195" s="42"/>
      <c r="L195" s="42"/>
      <c r="M195" s="42"/>
      <c r="N195" s="42"/>
    </row>
    <row r="196" customFormat="false" ht="27" hidden="false" customHeight="true" outlineLevel="0" collapsed="false">
      <c r="A196" s="42"/>
      <c r="B196" s="48"/>
      <c r="C196" s="42"/>
      <c r="D196" s="42"/>
      <c r="E196" s="42"/>
      <c r="F196" s="42"/>
      <c r="G196" s="42"/>
      <c r="H196" s="42"/>
      <c r="I196" s="42"/>
      <c r="J196" s="42"/>
      <c r="K196" s="42"/>
      <c r="L196" s="42"/>
      <c r="M196" s="42"/>
      <c r="N196" s="42"/>
    </row>
    <row r="197" customFormat="false" ht="27" hidden="false" customHeight="true" outlineLevel="0" collapsed="false">
      <c r="A197" s="42"/>
      <c r="B197" s="48"/>
      <c r="C197" s="42"/>
      <c r="D197" s="42"/>
      <c r="E197" s="42"/>
      <c r="F197" s="42"/>
      <c r="G197" s="42"/>
      <c r="H197" s="42"/>
      <c r="I197" s="42"/>
      <c r="J197" s="42"/>
      <c r="K197" s="42"/>
      <c r="L197" s="42"/>
      <c r="M197" s="42"/>
      <c r="N197" s="42"/>
    </row>
    <row r="198" customFormat="false" ht="27" hidden="false" customHeight="true" outlineLevel="0" collapsed="false">
      <c r="A198" s="42"/>
      <c r="B198" s="48"/>
      <c r="C198" s="42"/>
      <c r="D198" s="42"/>
      <c r="E198" s="42"/>
      <c r="F198" s="42"/>
      <c r="G198" s="42"/>
      <c r="H198" s="42"/>
      <c r="I198" s="42"/>
      <c r="J198" s="42"/>
      <c r="K198" s="42"/>
      <c r="L198" s="42"/>
      <c r="M198" s="42"/>
      <c r="N198" s="42"/>
    </row>
    <row r="199" customFormat="false" ht="27" hidden="false" customHeight="true" outlineLevel="0" collapsed="false">
      <c r="A199" s="42"/>
      <c r="B199" s="48"/>
      <c r="C199" s="42"/>
      <c r="D199" s="42"/>
      <c r="E199" s="42"/>
      <c r="F199" s="42"/>
      <c r="G199" s="42"/>
      <c r="H199" s="42"/>
      <c r="I199" s="42"/>
      <c r="J199" s="42"/>
      <c r="K199" s="42"/>
      <c r="L199" s="42"/>
      <c r="M199" s="42"/>
      <c r="N199" s="42"/>
    </row>
    <row r="200" customFormat="false" ht="27" hidden="false" customHeight="true" outlineLevel="0" collapsed="false">
      <c r="A200" s="42"/>
      <c r="B200" s="48"/>
      <c r="C200" s="42"/>
      <c r="D200" s="42"/>
      <c r="E200" s="42"/>
      <c r="F200" s="42"/>
      <c r="G200" s="42"/>
      <c r="H200" s="42"/>
      <c r="I200" s="42"/>
      <c r="J200" s="42"/>
      <c r="K200" s="42"/>
      <c r="L200" s="42"/>
      <c r="M200" s="42"/>
      <c r="N200" s="42"/>
    </row>
    <row r="201" customFormat="false" ht="27" hidden="false" customHeight="true" outlineLevel="0" collapsed="false">
      <c r="A201" s="42"/>
      <c r="B201" s="48"/>
      <c r="C201" s="42"/>
      <c r="D201" s="42"/>
      <c r="E201" s="42"/>
      <c r="F201" s="42"/>
      <c r="G201" s="42"/>
      <c r="H201" s="42"/>
      <c r="I201" s="42"/>
      <c r="J201" s="42"/>
      <c r="K201" s="42"/>
      <c r="L201" s="42"/>
      <c r="M201" s="42"/>
      <c r="N201" s="42"/>
    </row>
    <row r="202" customFormat="false" ht="27" hidden="false" customHeight="true" outlineLevel="0" collapsed="false">
      <c r="A202" s="42"/>
      <c r="B202" s="48"/>
      <c r="C202" s="42"/>
      <c r="D202" s="42"/>
      <c r="E202" s="42"/>
      <c r="F202" s="42"/>
      <c r="G202" s="42"/>
      <c r="H202" s="42"/>
      <c r="I202" s="42"/>
      <c r="J202" s="42"/>
      <c r="K202" s="42"/>
      <c r="L202" s="42"/>
      <c r="M202" s="42"/>
      <c r="N202" s="42"/>
    </row>
    <row r="203" customFormat="false" ht="27" hidden="false" customHeight="true" outlineLevel="0" collapsed="false">
      <c r="A203" s="42"/>
      <c r="B203" s="48"/>
      <c r="C203" s="42"/>
      <c r="D203" s="42"/>
      <c r="E203" s="42"/>
      <c r="F203" s="42"/>
      <c r="G203" s="42"/>
      <c r="H203" s="42"/>
      <c r="I203" s="42"/>
      <c r="J203" s="42"/>
      <c r="K203" s="42"/>
      <c r="L203" s="42"/>
      <c r="M203" s="42"/>
      <c r="N203" s="42"/>
    </row>
    <row r="204" customFormat="false" ht="27" hidden="false" customHeight="true" outlineLevel="0" collapsed="false">
      <c r="A204" s="42"/>
      <c r="B204" s="48"/>
      <c r="C204" s="42"/>
      <c r="D204" s="42"/>
      <c r="E204" s="42"/>
      <c r="F204" s="42"/>
      <c r="G204" s="42"/>
      <c r="H204" s="42"/>
      <c r="I204" s="42"/>
      <c r="J204" s="42"/>
      <c r="K204" s="42"/>
      <c r="L204" s="42"/>
      <c r="M204" s="42"/>
      <c r="N204" s="42"/>
    </row>
    <row r="205" customFormat="false" ht="27" hidden="false" customHeight="true" outlineLevel="0" collapsed="false">
      <c r="A205" s="42"/>
      <c r="B205" s="48"/>
      <c r="C205" s="42"/>
      <c r="D205" s="42"/>
      <c r="E205" s="42"/>
      <c r="F205" s="42"/>
      <c r="G205" s="42"/>
      <c r="H205" s="42"/>
      <c r="I205" s="42"/>
      <c r="J205" s="42"/>
      <c r="K205" s="42"/>
      <c r="L205" s="42"/>
      <c r="M205" s="42"/>
      <c r="N205" s="42"/>
    </row>
    <row r="206" customFormat="false" ht="27" hidden="false" customHeight="true" outlineLevel="0" collapsed="false">
      <c r="A206" s="42"/>
      <c r="B206" s="48"/>
      <c r="C206" s="42"/>
      <c r="D206" s="42"/>
      <c r="E206" s="42"/>
      <c r="F206" s="42"/>
      <c r="G206" s="42"/>
      <c r="H206" s="42"/>
      <c r="I206" s="42"/>
      <c r="J206" s="42"/>
      <c r="K206" s="42"/>
      <c r="L206" s="42"/>
      <c r="M206" s="42"/>
      <c r="N206" s="42"/>
    </row>
  </sheetData>
  <mergeCells count="5">
    <mergeCell ref="A1:C1"/>
    <mergeCell ref="D1:F1"/>
    <mergeCell ref="G1:N1"/>
    <mergeCell ref="A2:N2"/>
    <mergeCell ref="A4:N4"/>
  </mergeCells>
  <dataValidations count="4">
    <dataValidation allowBlank="true" error="Choisir une valeur autorisée ; une donnée absente reste vide." errorStyle="stop" errorTitle="Saisie à vérifier" operator="between" showDropDown="false" showErrorMessage="true" showInputMessage="false" sqref="C7:C206" type="list">
      <formula1>"Question du collaborateur,Retour d'expérience,Demande du client,Événement extérieur"</formula1>
      <formula2>0</formula2>
    </dataValidation>
    <dataValidation allowBlank="true" error="Choisir une valeur autorisée ; une donnée absente reste vide." errorStyle="stop" errorTitle="Saisie à vérifier" operator="between" showDropDown="false" showErrorMessage="true" showInputMessage="false" sqref="L7:L206" type="list">
      <formula1>"Ticket uniquement,Fait de dossier,Question collective,Position,Compétence,Veille,Aucune suite"</formula1>
      <formula2>0</formula2>
    </dataValidation>
    <dataValidation allowBlank="true" error="Choisir une valeur autorisée ; une donnée absente reste vide." errorStyle="stop" errorTitle="Saisie à vérifier" operator="between" showDropDown="false" showErrorMessage="true" showInputMessage="false" sqref="N7:N206" type="list">
      <formula1>"Ouvert,En instruction,En attente,À valider,Clos,En revue,Suspendu"</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B7:B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31"/>
    <col collapsed="false" customWidth="true" hidden="false" outlineLevel="0" max="3" min="3" style="1" width="25"/>
    <col collapsed="false" customWidth="true" hidden="false" outlineLevel="0" max="4" min="4" style="1" width="23"/>
    <col collapsed="false" customWidth="true" hidden="false" outlineLevel="0" max="5" min="5" style="1" width="37"/>
    <col collapsed="false" customWidth="true" hidden="false" outlineLevel="0" max="6" min="6" style="1" width="24"/>
    <col collapsed="false" customWidth="true" hidden="false" outlineLevel="0" max="7" min="7" style="1" width="37"/>
    <col collapsed="false" customWidth="true" hidden="false" outlineLevel="0" max="8" min="8" style="1" width="18"/>
    <col collapsed="false" customWidth="true" hidden="false" outlineLevel="0" max="9" min="9" style="1" width="35"/>
    <col collapsed="false" customWidth="true" hidden="false" outlineLevel="0" max="10" min="10" style="1" width="18"/>
    <col collapsed="false" customWidth="true" hidden="false" outlineLevel="0" max="12" min="11" style="1" width="13"/>
    <col collapsed="false" customWidth="true" hidden="false" outlineLevel="0" max="13" min="13" style="1" width="17"/>
    <col collapsed="false" customWidth="true" hidden="false" outlineLevel="0" max="14" min="14" style="1" width="37"/>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c r="I1" s="31"/>
      <c r="J1" s="31"/>
      <c r="K1" s="31"/>
      <c r="L1" s="31"/>
      <c r="M1" s="31"/>
      <c r="N1" s="31"/>
    </row>
    <row r="2" customFormat="false" ht="24" hidden="false" customHeight="true" outlineLevel="0" collapsed="false">
      <c r="A2" s="49" t="s">
        <v>606</v>
      </c>
      <c r="B2" s="49"/>
      <c r="C2" s="49"/>
      <c r="D2" s="49"/>
      <c r="E2" s="49"/>
      <c r="F2" s="49"/>
      <c r="G2" s="49"/>
      <c r="H2" s="49"/>
      <c r="I2" s="49"/>
      <c r="J2" s="49"/>
      <c r="K2" s="49"/>
      <c r="L2" s="49"/>
      <c r="M2" s="49"/>
      <c r="N2" s="49"/>
    </row>
    <row r="3" customFormat="false" ht="9" hidden="false" customHeight="true" outlineLevel="0" collapsed="false">
      <c r="A3" s="4"/>
      <c r="B3" s="4"/>
      <c r="C3" s="4"/>
      <c r="D3" s="4"/>
      <c r="E3" s="4"/>
      <c r="F3" s="4"/>
      <c r="G3" s="4"/>
      <c r="H3" s="4"/>
      <c r="I3" s="4"/>
      <c r="J3" s="4"/>
      <c r="K3" s="4"/>
      <c r="L3" s="4"/>
      <c r="M3" s="4"/>
      <c r="N3" s="4"/>
    </row>
    <row r="4" customFormat="false" ht="45.75" hidden="false" customHeight="true" outlineLevel="0" collapsed="false">
      <c r="A4" s="33" t="s">
        <v>856</v>
      </c>
      <c r="B4" s="33"/>
      <c r="C4" s="33"/>
      <c r="D4" s="33"/>
      <c r="E4" s="33"/>
      <c r="F4" s="33"/>
      <c r="G4" s="33"/>
      <c r="H4" s="33"/>
      <c r="I4" s="33"/>
      <c r="J4" s="33"/>
      <c r="K4" s="33"/>
      <c r="L4" s="33"/>
      <c r="M4" s="33"/>
      <c r="N4" s="33"/>
    </row>
    <row r="5" customFormat="false" ht="27" hidden="false" customHeight="true" outlineLevel="0" collapsed="false">
      <c r="A5" s="4"/>
      <c r="B5" s="4"/>
      <c r="C5" s="4"/>
      <c r="D5" s="4"/>
      <c r="E5" s="4"/>
      <c r="F5" s="4"/>
      <c r="G5" s="4"/>
      <c r="H5" s="4"/>
      <c r="I5" s="4"/>
      <c r="J5" s="4"/>
      <c r="K5" s="4"/>
      <c r="L5" s="4"/>
      <c r="M5" s="4"/>
      <c r="N5" s="4"/>
    </row>
    <row r="6" customFormat="false" ht="42" hidden="false" customHeight="true" outlineLevel="0" collapsed="false">
      <c r="A6" s="35" t="s">
        <v>775</v>
      </c>
      <c r="B6" s="35" t="s">
        <v>857</v>
      </c>
      <c r="C6" s="35" t="s">
        <v>709</v>
      </c>
      <c r="D6" s="35" t="s">
        <v>710</v>
      </c>
      <c r="E6" s="35" t="s">
        <v>566</v>
      </c>
      <c r="F6" s="35" t="s">
        <v>366</v>
      </c>
      <c r="G6" s="35" t="s">
        <v>858</v>
      </c>
      <c r="H6" s="35" t="s">
        <v>859</v>
      </c>
      <c r="I6" s="35" t="s">
        <v>860</v>
      </c>
      <c r="J6" s="35" t="s">
        <v>572</v>
      </c>
      <c r="K6" s="35" t="s">
        <v>861</v>
      </c>
      <c r="L6" s="35" t="s">
        <v>68</v>
      </c>
      <c r="M6" s="35" t="s">
        <v>715</v>
      </c>
      <c r="N6" s="35" t="s">
        <v>862</v>
      </c>
    </row>
    <row r="7" customFormat="false" ht="42" hidden="false" customHeight="true" outlineLevel="0" collapsed="false">
      <c r="A7" s="38" t="s">
        <v>863</v>
      </c>
      <c r="B7" s="38" t="s">
        <v>508</v>
      </c>
      <c r="C7" s="38" t="s">
        <v>508</v>
      </c>
      <c r="D7" s="38" t="s">
        <v>864</v>
      </c>
      <c r="E7" s="38" t="s">
        <v>865</v>
      </c>
      <c r="F7" s="38" t="s">
        <v>866</v>
      </c>
      <c r="G7" s="38" t="s">
        <v>867</v>
      </c>
      <c r="H7" s="38" t="s">
        <v>868</v>
      </c>
      <c r="I7" s="38" t="s">
        <v>869</v>
      </c>
      <c r="J7" s="38" t="s">
        <v>718</v>
      </c>
      <c r="K7" s="38" t="s">
        <v>870</v>
      </c>
      <c r="L7" s="38" t="s">
        <v>871</v>
      </c>
      <c r="M7" s="47"/>
      <c r="N7" s="38" t="s">
        <v>872</v>
      </c>
    </row>
    <row r="8" customFormat="false" ht="42" hidden="false" customHeight="true" outlineLevel="0" collapsed="false">
      <c r="A8" s="38" t="s">
        <v>873</v>
      </c>
      <c r="B8" s="38" t="s">
        <v>874</v>
      </c>
      <c r="C8" s="38" t="s">
        <v>725</v>
      </c>
      <c r="D8" s="38" t="s">
        <v>875</v>
      </c>
      <c r="E8" s="38" t="s">
        <v>876</v>
      </c>
      <c r="F8" s="38" t="s">
        <v>877</v>
      </c>
      <c r="G8" s="38" t="s">
        <v>878</v>
      </c>
      <c r="H8" s="38" t="s">
        <v>879</v>
      </c>
      <c r="I8" s="38" t="s">
        <v>880</v>
      </c>
      <c r="J8" s="38" t="s">
        <v>728</v>
      </c>
      <c r="K8" s="38" t="s">
        <v>870</v>
      </c>
      <c r="L8" s="38" t="s">
        <v>881</v>
      </c>
      <c r="M8" s="47"/>
      <c r="N8" s="38" t="s">
        <v>882</v>
      </c>
    </row>
    <row r="9" customFormat="false" ht="27" hidden="false" customHeight="true" outlineLevel="0" collapsed="false">
      <c r="A9" s="38" t="s">
        <v>883</v>
      </c>
      <c r="B9" s="38"/>
      <c r="C9" s="38"/>
      <c r="D9" s="38"/>
      <c r="E9" s="38"/>
      <c r="F9" s="38"/>
      <c r="G9" s="38"/>
      <c r="H9" s="38"/>
      <c r="I9" s="38"/>
      <c r="J9" s="38"/>
      <c r="K9" s="38" t="s">
        <v>884</v>
      </c>
      <c r="L9" s="38" t="s">
        <v>885</v>
      </c>
      <c r="M9" s="47"/>
      <c r="N9" s="38"/>
    </row>
    <row r="10" customFormat="false" ht="27" hidden="false" customHeight="true" outlineLevel="0" collapsed="false">
      <c r="A10" s="38" t="s">
        <v>886</v>
      </c>
      <c r="B10" s="38"/>
      <c r="C10" s="38"/>
      <c r="D10" s="38"/>
      <c r="E10" s="38"/>
      <c r="F10" s="38"/>
      <c r="G10" s="38"/>
      <c r="H10" s="38"/>
      <c r="I10" s="38"/>
      <c r="J10" s="38"/>
      <c r="K10" s="38" t="s">
        <v>884</v>
      </c>
      <c r="L10" s="38" t="s">
        <v>885</v>
      </c>
      <c r="M10" s="47"/>
      <c r="N10" s="38"/>
    </row>
    <row r="11" customFormat="false" ht="27" hidden="false" customHeight="true" outlineLevel="0" collapsed="false">
      <c r="A11" s="38" t="s">
        <v>887</v>
      </c>
      <c r="B11" s="38"/>
      <c r="C11" s="38"/>
      <c r="D11" s="38"/>
      <c r="E11" s="38"/>
      <c r="F11" s="38"/>
      <c r="G11" s="38"/>
      <c r="H11" s="38"/>
      <c r="I11" s="38"/>
      <c r="J11" s="38"/>
      <c r="K11" s="38" t="s">
        <v>884</v>
      </c>
      <c r="L11" s="38" t="s">
        <v>885</v>
      </c>
      <c r="M11" s="47"/>
      <c r="N11" s="38"/>
    </row>
    <row r="12" customFormat="false" ht="27" hidden="false" customHeight="true" outlineLevel="0" collapsed="false">
      <c r="A12" s="38" t="s">
        <v>888</v>
      </c>
      <c r="B12" s="38"/>
      <c r="C12" s="38"/>
      <c r="D12" s="38"/>
      <c r="E12" s="38"/>
      <c r="F12" s="38"/>
      <c r="G12" s="38"/>
      <c r="H12" s="38"/>
      <c r="I12" s="38"/>
      <c r="J12" s="38"/>
      <c r="K12" s="38" t="s">
        <v>884</v>
      </c>
      <c r="L12" s="38" t="s">
        <v>885</v>
      </c>
      <c r="M12" s="47"/>
      <c r="N12" s="38"/>
    </row>
    <row r="13" customFormat="false" ht="27" hidden="false" customHeight="true" outlineLevel="0" collapsed="false">
      <c r="A13" s="38" t="s">
        <v>889</v>
      </c>
      <c r="B13" s="38"/>
      <c r="C13" s="38"/>
      <c r="D13" s="38"/>
      <c r="E13" s="38"/>
      <c r="F13" s="38"/>
      <c r="G13" s="38"/>
      <c r="H13" s="38"/>
      <c r="I13" s="38"/>
      <c r="J13" s="38"/>
      <c r="K13" s="38" t="s">
        <v>884</v>
      </c>
      <c r="L13" s="38" t="s">
        <v>885</v>
      </c>
      <c r="M13" s="47"/>
      <c r="N13" s="38"/>
    </row>
    <row r="14" customFormat="false" ht="27" hidden="false" customHeight="true" outlineLevel="0" collapsed="false">
      <c r="A14" s="38" t="s">
        <v>890</v>
      </c>
      <c r="B14" s="38"/>
      <c r="C14" s="38"/>
      <c r="D14" s="38"/>
      <c r="E14" s="38"/>
      <c r="F14" s="38"/>
      <c r="G14" s="38"/>
      <c r="H14" s="38"/>
      <c r="I14" s="38"/>
      <c r="J14" s="38"/>
      <c r="K14" s="38" t="s">
        <v>884</v>
      </c>
      <c r="L14" s="38" t="s">
        <v>885</v>
      </c>
      <c r="M14" s="47"/>
      <c r="N14" s="38"/>
    </row>
    <row r="15" customFormat="false" ht="27" hidden="false" customHeight="true" outlineLevel="0" collapsed="false">
      <c r="A15" s="38" t="s">
        <v>891</v>
      </c>
      <c r="B15" s="38"/>
      <c r="C15" s="38"/>
      <c r="D15" s="38"/>
      <c r="E15" s="38"/>
      <c r="F15" s="38"/>
      <c r="G15" s="38"/>
      <c r="H15" s="38"/>
      <c r="I15" s="38"/>
      <c r="J15" s="38"/>
      <c r="K15" s="38" t="s">
        <v>884</v>
      </c>
      <c r="L15" s="38" t="s">
        <v>885</v>
      </c>
      <c r="M15" s="47"/>
      <c r="N15" s="38"/>
    </row>
    <row r="16" customFormat="false" ht="27" hidden="false" customHeight="true" outlineLevel="0" collapsed="false">
      <c r="A16" s="38" t="s">
        <v>892</v>
      </c>
      <c r="B16" s="38"/>
      <c r="C16" s="38"/>
      <c r="D16" s="38"/>
      <c r="E16" s="38"/>
      <c r="F16" s="38"/>
      <c r="G16" s="38"/>
      <c r="H16" s="38"/>
      <c r="I16" s="38"/>
      <c r="J16" s="38"/>
      <c r="K16" s="38" t="s">
        <v>884</v>
      </c>
      <c r="L16" s="38" t="s">
        <v>885</v>
      </c>
      <c r="M16" s="47"/>
      <c r="N16" s="38"/>
    </row>
    <row r="17" customFormat="false" ht="27" hidden="false" customHeight="true" outlineLevel="0" collapsed="false">
      <c r="A17" s="38" t="s">
        <v>893</v>
      </c>
      <c r="B17" s="38"/>
      <c r="C17" s="38"/>
      <c r="D17" s="38"/>
      <c r="E17" s="38"/>
      <c r="F17" s="38"/>
      <c r="G17" s="38"/>
      <c r="H17" s="38"/>
      <c r="I17" s="38"/>
      <c r="J17" s="38"/>
      <c r="K17" s="38" t="s">
        <v>884</v>
      </c>
      <c r="L17" s="38" t="s">
        <v>885</v>
      </c>
      <c r="M17" s="47"/>
      <c r="N17" s="38"/>
    </row>
    <row r="18" customFormat="false" ht="27" hidden="false" customHeight="true" outlineLevel="0" collapsed="false">
      <c r="A18" s="38" t="s">
        <v>894</v>
      </c>
      <c r="B18" s="38"/>
      <c r="C18" s="38"/>
      <c r="D18" s="38"/>
      <c r="E18" s="38"/>
      <c r="F18" s="38"/>
      <c r="G18" s="38"/>
      <c r="H18" s="38"/>
      <c r="I18" s="38"/>
      <c r="J18" s="38"/>
      <c r="K18" s="38" t="s">
        <v>884</v>
      </c>
      <c r="L18" s="38" t="s">
        <v>885</v>
      </c>
      <c r="M18" s="47"/>
      <c r="N18" s="38"/>
    </row>
    <row r="19" customFormat="false" ht="27" hidden="false" customHeight="true" outlineLevel="0" collapsed="false">
      <c r="A19" s="38" t="s">
        <v>895</v>
      </c>
      <c r="B19" s="38"/>
      <c r="C19" s="38"/>
      <c r="D19" s="38"/>
      <c r="E19" s="38"/>
      <c r="F19" s="38"/>
      <c r="G19" s="38"/>
      <c r="H19" s="38"/>
      <c r="I19" s="38"/>
      <c r="J19" s="38"/>
      <c r="K19" s="38" t="s">
        <v>884</v>
      </c>
      <c r="L19" s="38" t="s">
        <v>885</v>
      </c>
      <c r="M19" s="47"/>
      <c r="N19" s="38"/>
    </row>
    <row r="20" customFormat="false" ht="27" hidden="false" customHeight="true" outlineLevel="0" collapsed="false">
      <c r="A20" s="38" t="s">
        <v>896</v>
      </c>
      <c r="B20" s="38"/>
      <c r="C20" s="38"/>
      <c r="D20" s="38"/>
      <c r="E20" s="38"/>
      <c r="F20" s="38"/>
      <c r="G20" s="38"/>
      <c r="H20" s="38"/>
      <c r="I20" s="38"/>
      <c r="J20" s="38"/>
      <c r="K20" s="38" t="s">
        <v>884</v>
      </c>
      <c r="L20" s="38" t="s">
        <v>885</v>
      </c>
      <c r="M20" s="47"/>
      <c r="N20" s="38"/>
    </row>
    <row r="21" customFormat="false" ht="27" hidden="false" customHeight="true" outlineLevel="0" collapsed="false">
      <c r="A21" s="38" t="s">
        <v>897</v>
      </c>
      <c r="B21" s="38"/>
      <c r="C21" s="38"/>
      <c r="D21" s="38"/>
      <c r="E21" s="38"/>
      <c r="F21" s="38"/>
      <c r="G21" s="38"/>
      <c r="H21" s="38"/>
      <c r="I21" s="38"/>
      <c r="J21" s="38"/>
      <c r="K21" s="38" t="s">
        <v>884</v>
      </c>
      <c r="L21" s="38" t="s">
        <v>885</v>
      </c>
      <c r="M21" s="47"/>
      <c r="N21" s="38"/>
    </row>
    <row r="22" customFormat="false" ht="27" hidden="false" customHeight="true" outlineLevel="0" collapsed="false">
      <c r="A22" s="38" t="s">
        <v>898</v>
      </c>
      <c r="B22" s="38"/>
      <c r="C22" s="38"/>
      <c r="D22" s="38"/>
      <c r="E22" s="38"/>
      <c r="F22" s="38"/>
      <c r="G22" s="38"/>
      <c r="H22" s="38"/>
      <c r="I22" s="38"/>
      <c r="J22" s="38"/>
      <c r="K22" s="38" t="s">
        <v>884</v>
      </c>
      <c r="L22" s="38" t="s">
        <v>885</v>
      </c>
      <c r="M22" s="47"/>
      <c r="N22" s="38"/>
    </row>
    <row r="23" customFormat="false" ht="27" hidden="false" customHeight="true" outlineLevel="0" collapsed="false">
      <c r="A23" s="38" t="s">
        <v>899</v>
      </c>
      <c r="B23" s="38"/>
      <c r="C23" s="38"/>
      <c r="D23" s="38"/>
      <c r="E23" s="38"/>
      <c r="F23" s="38"/>
      <c r="G23" s="38"/>
      <c r="H23" s="38"/>
      <c r="I23" s="38"/>
      <c r="J23" s="38"/>
      <c r="K23" s="38" t="s">
        <v>884</v>
      </c>
      <c r="L23" s="38" t="s">
        <v>885</v>
      </c>
      <c r="M23" s="47"/>
      <c r="N23" s="38"/>
    </row>
    <row r="24" customFormat="false" ht="27" hidden="false" customHeight="true" outlineLevel="0" collapsed="false">
      <c r="A24" s="38" t="s">
        <v>900</v>
      </c>
      <c r="B24" s="38"/>
      <c r="C24" s="38"/>
      <c r="D24" s="38"/>
      <c r="E24" s="38"/>
      <c r="F24" s="38"/>
      <c r="G24" s="38"/>
      <c r="H24" s="38"/>
      <c r="I24" s="38"/>
      <c r="J24" s="38"/>
      <c r="K24" s="38" t="s">
        <v>884</v>
      </c>
      <c r="L24" s="38" t="s">
        <v>885</v>
      </c>
      <c r="M24" s="47"/>
      <c r="N24" s="38"/>
    </row>
    <row r="25" customFormat="false" ht="27" hidden="false" customHeight="true" outlineLevel="0" collapsed="false">
      <c r="A25" s="38" t="s">
        <v>901</v>
      </c>
      <c r="B25" s="38"/>
      <c r="C25" s="38"/>
      <c r="D25" s="38"/>
      <c r="E25" s="38"/>
      <c r="F25" s="38"/>
      <c r="G25" s="38"/>
      <c r="H25" s="38"/>
      <c r="I25" s="38"/>
      <c r="J25" s="38"/>
      <c r="K25" s="38" t="s">
        <v>884</v>
      </c>
      <c r="L25" s="38" t="s">
        <v>885</v>
      </c>
      <c r="M25" s="47"/>
      <c r="N25" s="38"/>
    </row>
    <row r="26" customFormat="false" ht="27" hidden="false" customHeight="true" outlineLevel="0" collapsed="false">
      <c r="A26" s="38" t="s">
        <v>902</v>
      </c>
      <c r="B26" s="38"/>
      <c r="C26" s="38"/>
      <c r="D26" s="38"/>
      <c r="E26" s="38"/>
      <c r="F26" s="38"/>
      <c r="G26" s="38"/>
      <c r="H26" s="38"/>
      <c r="I26" s="38"/>
      <c r="J26" s="38"/>
      <c r="K26" s="38" t="s">
        <v>884</v>
      </c>
      <c r="L26" s="38" t="s">
        <v>885</v>
      </c>
      <c r="M26" s="47"/>
      <c r="N26" s="38"/>
    </row>
    <row r="27" customFormat="false" ht="27" hidden="false" customHeight="true" outlineLevel="0" collapsed="false">
      <c r="A27" s="38" t="s">
        <v>903</v>
      </c>
      <c r="B27" s="38"/>
      <c r="C27" s="38"/>
      <c r="D27" s="38"/>
      <c r="E27" s="38"/>
      <c r="F27" s="38"/>
      <c r="G27" s="38"/>
      <c r="H27" s="38"/>
      <c r="I27" s="38"/>
      <c r="J27" s="38"/>
      <c r="K27" s="38" t="s">
        <v>884</v>
      </c>
      <c r="L27" s="38" t="s">
        <v>885</v>
      </c>
      <c r="M27" s="47"/>
      <c r="N27" s="38"/>
    </row>
    <row r="28" customFormat="false" ht="27" hidden="false" customHeight="true" outlineLevel="0" collapsed="false">
      <c r="A28" s="38" t="s">
        <v>904</v>
      </c>
      <c r="B28" s="38"/>
      <c r="C28" s="38"/>
      <c r="D28" s="38"/>
      <c r="E28" s="38"/>
      <c r="F28" s="38"/>
      <c r="G28" s="38"/>
      <c r="H28" s="38"/>
      <c r="I28" s="38"/>
      <c r="J28" s="38"/>
      <c r="K28" s="38" t="s">
        <v>884</v>
      </c>
      <c r="L28" s="38" t="s">
        <v>885</v>
      </c>
      <c r="M28" s="47"/>
      <c r="N28" s="38"/>
    </row>
    <row r="29" customFormat="false" ht="27" hidden="false" customHeight="true" outlineLevel="0" collapsed="false">
      <c r="A29" s="38" t="s">
        <v>905</v>
      </c>
      <c r="B29" s="38"/>
      <c r="C29" s="38"/>
      <c r="D29" s="38"/>
      <c r="E29" s="38"/>
      <c r="F29" s="38"/>
      <c r="G29" s="38"/>
      <c r="H29" s="38"/>
      <c r="I29" s="38"/>
      <c r="J29" s="38"/>
      <c r="K29" s="38" t="s">
        <v>884</v>
      </c>
      <c r="L29" s="38" t="s">
        <v>885</v>
      </c>
      <c r="M29" s="47"/>
      <c r="N29" s="38"/>
    </row>
    <row r="30" customFormat="false" ht="27" hidden="false" customHeight="true" outlineLevel="0" collapsed="false">
      <c r="A30" s="38" t="s">
        <v>906</v>
      </c>
      <c r="B30" s="38"/>
      <c r="C30" s="38"/>
      <c r="D30" s="38"/>
      <c r="E30" s="38"/>
      <c r="F30" s="38"/>
      <c r="G30" s="38"/>
      <c r="H30" s="38"/>
      <c r="I30" s="38"/>
      <c r="J30" s="38"/>
      <c r="K30" s="38" t="s">
        <v>884</v>
      </c>
      <c r="L30" s="38" t="s">
        <v>885</v>
      </c>
      <c r="M30" s="47"/>
      <c r="N30" s="38"/>
    </row>
    <row r="31" customFormat="false" ht="27" hidden="false" customHeight="true" outlineLevel="0" collapsed="false">
      <c r="A31" s="38" t="s">
        <v>907</v>
      </c>
      <c r="B31" s="38"/>
      <c r="C31" s="38"/>
      <c r="D31" s="38"/>
      <c r="E31" s="38"/>
      <c r="F31" s="38"/>
      <c r="G31" s="38"/>
      <c r="H31" s="38"/>
      <c r="I31" s="38"/>
      <c r="J31" s="38"/>
      <c r="K31" s="38" t="s">
        <v>884</v>
      </c>
      <c r="L31" s="38" t="s">
        <v>885</v>
      </c>
      <c r="M31" s="47"/>
      <c r="N31" s="38"/>
    </row>
    <row r="32" customFormat="false" ht="27" hidden="false" customHeight="true" outlineLevel="0" collapsed="false">
      <c r="A32" s="38" t="s">
        <v>908</v>
      </c>
      <c r="B32" s="38"/>
      <c r="C32" s="38"/>
      <c r="D32" s="38"/>
      <c r="E32" s="38"/>
      <c r="F32" s="38"/>
      <c r="G32" s="38"/>
      <c r="H32" s="38"/>
      <c r="I32" s="38"/>
      <c r="J32" s="38"/>
      <c r="K32" s="38" t="s">
        <v>884</v>
      </c>
      <c r="L32" s="38" t="s">
        <v>885</v>
      </c>
      <c r="M32" s="47"/>
      <c r="N32" s="38"/>
    </row>
    <row r="33" customFormat="false" ht="27" hidden="false" customHeight="true" outlineLevel="0" collapsed="false">
      <c r="A33" s="38" t="s">
        <v>909</v>
      </c>
      <c r="B33" s="38"/>
      <c r="C33" s="38"/>
      <c r="D33" s="38"/>
      <c r="E33" s="38"/>
      <c r="F33" s="38"/>
      <c r="G33" s="38"/>
      <c r="H33" s="38"/>
      <c r="I33" s="38"/>
      <c r="J33" s="38"/>
      <c r="K33" s="38" t="s">
        <v>884</v>
      </c>
      <c r="L33" s="38" t="s">
        <v>885</v>
      </c>
      <c r="M33" s="47"/>
      <c r="N33" s="38"/>
    </row>
    <row r="34" customFormat="false" ht="27" hidden="false" customHeight="true" outlineLevel="0" collapsed="false">
      <c r="A34" s="38" t="s">
        <v>910</v>
      </c>
      <c r="B34" s="38"/>
      <c r="C34" s="38"/>
      <c r="D34" s="38"/>
      <c r="E34" s="38"/>
      <c r="F34" s="38"/>
      <c r="G34" s="38"/>
      <c r="H34" s="38"/>
      <c r="I34" s="38"/>
      <c r="J34" s="38"/>
      <c r="K34" s="38" t="s">
        <v>884</v>
      </c>
      <c r="L34" s="38" t="s">
        <v>885</v>
      </c>
      <c r="M34" s="47"/>
      <c r="N34" s="38"/>
    </row>
    <row r="35" customFormat="false" ht="27" hidden="false" customHeight="true" outlineLevel="0" collapsed="false">
      <c r="A35" s="38" t="s">
        <v>911</v>
      </c>
      <c r="B35" s="38"/>
      <c r="C35" s="38"/>
      <c r="D35" s="38"/>
      <c r="E35" s="38"/>
      <c r="F35" s="38"/>
      <c r="G35" s="38"/>
      <c r="H35" s="38"/>
      <c r="I35" s="38"/>
      <c r="J35" s="38"/>
      <c r="K35" s="38" t="s">
        <v>884</v>
      </c>
      <c r="L35" s="38" t="s">
        <v>885</v>
      </c>
      <c r="M35" s="47"/>
      <c r="N35" s="38"/>
    </row>
    <row r="36" customFormat="false" ht="27" hidden="false" customHeight="true" outlineLevel="0" collapsed="false">
      <c r="A36" s="38" t="s">
        <v>912</v>
      </c>
      <c r="B36" s="38"/>
      <c r="C36" s="38"/>
      <c r="D36" s="38"/>
      <c r="E36" s="38"/>
      <c r="F36" s="38"/>
      <c r="G36" s="38"/>
      <c r="H36" s="38"/>
      <c r="I36" s="38"/>
      <c r="J36" s="38"/>
      <c r="K36" s="38" t="s">
        <v>884</v>
      </c>
      <c r="L36" s="38" t="s">
        <v>885</v>
      </c>
      <c r="M36" s="47"/>
      <c r="N36" s="38"/>
    </row>
    <row r="37" customFormat="false" ht="27" hidden="false" customHeight="true" outlineLevel="0" collapsed="false">
      <c r="A37" s="42"/>
      <c r="B37" s="42"/>
      <c r="C37" s="42"/>
      <c r="D37" s="42"/>
      <c r="E37" s="42"/>
      <c r="F37" s="42"/>
      <c r="G37" s="42"/>
      <c r="H37" s="42"/>
      <c r="I37" s="42"/>
      <c r="J37" s="42"/>
      <c r="K37" s="42"/>
      <c r="L37" s="42"/>
      <c r="M37" s="48"/>
      <c r="N37" s="42"/>
    </row>
    <row r="38" customFormat="false" ht="27" hidden="false" customHeight="true" outlineLevel="0" collapsed="false">
      <c r="A38" s="42"/>
      <c r="B38" s="42"/>
      <c r="C38" s="42"/>
      <c r="D38" s="42"/>
      <c r="E38" s="42"/>
      <c r="F38" s="42"/>
      <c r="G38" s="42"/>
      <c r="H38" s="42"/>
      <c r="I38" s="42"/>
      <c r="J38" s="42"/>
      <c r="K38" s="42"/>
      <c r="L38" s="42"/>
      <c r="M38" s="48"/>
      <c r="N38" s="42"/>
    </row>
    <row r="39" customFormat="false" ht="27" hidden="false" customHeight="true" outlineLevel="0" collapsed="false">
      <c r="A39" s="42"/>
      <c r="B39" s="42"/>
      <c r="C39" s="42"/>
      <c r="D39" s="42"/>
      <c r="E39" s="42"/>
      <c r="F39" s="42"/>
      <c r="G39" s="42"/>
      <c r="H39" s="42"/>
      <c r="I39" s="42"/>
      <c r="J39" s="42"/>
      <c r="K39" s="42"/>
      <c r="L39" s="42"/>
      <c r="M39" s="48"/>
      <c r="N39" s="42"/>
    </row>
    <row r="40" customFormat="false" ht="27" hidden="false" customHeight="true" outlineLevel="0" collapsed="false">
      <c r="A40" s="42"/>
      <c r="B40" s="42"/>
      <c r="C40" s="42"/>
      <c r="D40" s="42"/>
      <c r="E40" s="42"/>
      <c r="F40" s="42"/>
      <c r="G40" s="42"/>
      <c r="H40" s="42"/>
      <c r="I40" s="42"/>
      <c r="J40" s="42"/>
      <c r="K40" s="42"/>
      <c r="L40" s="42"/>
      <c r="M40" s="48"/>
      <c r="N40" s="42"/>
    </row>
    <row r="41" customFormat="false" ht="27" hidden="false" customHeight="true" outlineLevel="0" collapsed="false">
      <c r="A41" s="42"/>
      <c r="B41" s="42"/>
      <c r="C41" s="42"/>
      <c r="D41" s="42"/>
      <c r="E41" s="42"/>
      <c r="F41" s="42"/>
      <c r="G41" s="42"/>
      <c r="H41" s="42"/>
      <c r="I41" s="42"/>
      <c r="J41" s="42"/>
      <c r="K41" s="42"/>
      <c r="L41" s="42"/>
      <c r="M41" s="48"/>
      <c r="N41" s="42"/>
    </row>
    <row r="42" customFormat="false" ht="27" hidden="false" customHeight="true" outlineLevel="0" collapsed="false">
      <c r="A42" s="42"/>
      <c r="B42" s="42"/>
      <c r="C42" s="42"/>
      <c r="D42" s="42"/>
      <c r="E42" s="42"/>
      <c r="F42" s="42"/>
      <c r="G42" s="42"/>
      <c r="H42" s="42"/>
      <c r="I42" s="42"/>
      <c r="J42" s="42"/>
      <c r="K42" s="42"/>
      <c r="L42" s="42"/>
      <c r="M42" s="48"/>
      <c r="N42" s="42"/>
    </row>
    <row r="43" customFormat="false" ht="27" hidden="false" customHeight="true" outlineLevel="0" collapsed="false">
      <c r="A43" s="42"/>
      <c r="B43" s="42"/>
      <c r="C43" s="42"/>
      <c r="D43" s="42"/>
      <c r="E43" s="42"/>
      <c r="F43" s="42"/>
      <c r="G43" s="42"/>
      <c r="H43" s="42"/>
      <c r="I43" s="42"/>
      <c r="J43" s="42"/>
      <c r="K43" s="42"/>
      <c r="L43" s="42"/>
      <c r="M43" s="48"/>
      <c r="N43" s="42"/>
    </row>
    <row r="44" customFormat="false" ht="27" hidden="false" customHeight="true" outlineLevel="0" collapsed="false">
      <c r="A44" s="42"/>
      <c r="B44" s="42"/>
      <c r="C44" s="42"/>
      <c r="D44" s="42"/>
      <c r="E44" s="42"/>
      <c r="F44" s="42"/>
      <c r="G44" s="42"/>
      <c r="H44" s="42"/>
      <c r="I44" s="42"/>
      <c r="J44" s="42"/>
      <c r="K44" s="42"/>
      <c r="L44" s="42"/>
      <c r="M44" s="48"/>
      <c r="N44" s="42"/>
    </row>
    <row r="45" customFormat="false" ht="27" hidden="false" customHeight="true" outlineLevel="0" collapsed="false">
      <c r="A45" s="42"/>
      <c r="B45" s="42"/>
      <c r="C45" s="42"/>
      <c r="D45" s="42"/>
      <c r="E45" s="42"/>
      <c r="F45" s="42"/>
      <c r="G45" s="42"/>
      <c r="H45" s="42"/>
      <c r="I45" s="42"/>
      <c r="J45" s="42"/>
      <c r="K45" s="42"/>
      <c r="L45" s="42"/>
      <c r="M45" s="48"/>
      <c r="N45" s="42"/>
    </row>
    <row r="46" customFormat="false" ht="27" hidden="false" customHeight="true" outlineLevel="0" collapsed="false">
      <c r="A46" s="42"/>
      <c r="B46" s="42"/>
      <c r="C46" s="42"/>
      <c r="D46" s="42"/>
      <c r="E46" s="42"/>
      <c r="F46" s="42"/>
      <c r="G46" s="42"/>
      <c r="H46" s="42"/>
      <c r="I46" s="42"/>
      <c r="J46" s="42"/>
      <c r="K46" s="42"/>
      <c r="L46" s="42"/>
      <c r="M46" s="48"/>
      <c r="N46" s="42"/>
    </row>
    <row r="47" customFormat="false" ht="27" hidden="false" customHeight="true" outlineLevel="0" collapsed="false">
      <c r="A47" s="42"/>
      <c r="B47" s="42"/>
      <c r="C47" s="42"/>
      <c r="D47" s="42"/>
      <c r="E47" s="42"/>
      <c r="F47" s="42"/>
      <c r="G47" s="42"/>
      <c r="H47" s="42"/>
      <c r="I47" s="42"/>
      <c r="J47" s="42"/>
      <c r="K47" s="42"/>
      <c r="L47" s="42"/>
      <c r="M47" s="48"/>
      <c r="N47" s="42"/>
    </row>
    <row r="48" customFormat="false" ht="27" hidden="false" customHeight="true" outlineLevel="0" collapsed="false">
      <c r="A48" s="42"/>
      <c r="B48" s="42"/>
      <c r="C48" s="42"/>
      <c r="D48" s="42"/>
      <c r="E48" s="42"/>
      <c r="F48" s="42"/>
      <c r="G48" s="42"/>
      <c r="H48" s="42"/>
      <c r="I48" s="42"/>
      <c r="J48" s="42"/>
      <c r="K48" s="42"/>
      <c r="L48" s="42"/>
      <c r="M48" s="48"/>
      <c r="N48" s="42"/>
    </row>
    <row r="49" customFormat="false" ht="27" hidden="false" customHeight="true" outlineLevel="0" collapsed="false">
      <c r="A49" s="42"/>
      <c r="B49" s="42"/>
      <c r="C49" s="42"/>
      <c r="D49" s="42"/>
      <c r="E49" s="42"/>
      <c r="F49" s="42"/>
      <c r="G49" s="42"/>
      <c r="H49" s="42"/>
      <c r="I49" s="42"/>
      <c r="J49" s="42"/>
      <c r="K49" s="42"/>
      <c r="L49" s="42"/>
      <c r="M49" s="48"/>
      <c r="N49" s="42"/>
    </row>
    <row r="50" customFormat="false" ht="27" hidden="false" customHeight="true" outlineLevel="0" collapsed="false">
      <c r="A50" s="42"/>
      <c r="B50" s="42"/>
      <c r="C50" s="42"/>
      <c r="D50" s="42"/>
      <c r="E50" s="42"/>
      <c r="F50" s="42"/>
      <c r="G50" s="42"/>
      <c r="H50" s="42"/>
      <c r="I50" s="42"/>
      <c r="J50" s="42"/>
      <c r="K50" s="42"/>
      <c r="L50" s="42"/>
      <c r="M50" s="48"/>
      <c r="N50" s="42"/>
    </row>
    <row r="51" customFormat="false" ht="27" hidden="false" customHeight="true" outlineLevel="0" collapsed="false">
      <c r="A51" s="42"/>
      <c r="B51" s="42"/>
      <c r="C51" s="42"/>
      <c r="D51" s="42"/>
      <c r="E51" s="42"/>
      <c r="F51" s="42"/>
      <c r="G51" s="42"/>
      <c r="H51" s="42"/>
      <c r="I51" s="42"/>
      <c r="J51" s="42"/>
      <c r="K51" s="42"/>
      <c r="L51" s="42"/>
      <c r="M51" s="48"/>
      <c r="N51" s="42"/>
    </row>
    <row r="52" customFormat="false" ht="27" hidden="false" customHeight="true" outlineLevel="0" collapsed="false">
      <c r="A52" s="42"/>
      <c r="B52" s="42"/>
      <c r="C52" s="42"/>
      <c r="D52" s="42"/>
      <c r="E52" s="42"/>
      <c r="F52" s="42"/>
      <c r="G52" s="42"/>
      <c r="H52" s="42"/>
      <c r="I52" s="42"/>
      <c r="J52" s="42"/>
      <c r="K52" s="42"/>
      <c r="L52" s="42"/>
      <c r="M52" s="48"/>
      <c r="N52" s="42"/>
    </row>
    <row r="53" customFormat="false" ht="27" hidden="false" customHeight="true" outlineLevel="0" collapsed="false">
      <c r="A53" s="42"/>
      <c r="B53" s="42"/>
      <c r="C53" s="42"/>
      <c r="D53" s="42"/>
      <c r="E53" s="42"/>
      <c r="F53" s="42"/>
      <c r="G53" s="42"/>
      <c r="H53" s="42"/>
      <c r="I53" s="42"/>
      <c r="J53" s="42"/>
      <c r="K53" s="42"/>
      <c r="L53" s="42"/>
      <c r="M53" s="48"/>
      <c r="N53" s="42"/>
    </row>
    <row r="54" customFormat="false" ht="27" hidden="false" customHeight="true" outlineLevel="0" collapsed="false">
      <c r="A54" s="42"/>
      <c r="B54" s="42"/>
      <c r="C54" s="42"/>
      <c r="D54" s="42"/>
      <c r="E54" s="42"/>
      <c r="F54" s="42"/>
      <c r="G54" s="42"/>
      <c r="H54" s="42"/>
      <c r="I54" s="42"/>
      <c r="J54" s="42"/>
      <c r="K54" s="42"/>
      <c r="L54" s="42"/>
      <c r="M54" s="48"/>
      <c r="N54" s="42"/>
    </row>
    <row r="55" customFormat="false" ht="27" hidden="false" customHeight="true" outlineLevel="0" collapsed="false">
      <c r="A55" s="42"/>
      <c r="B55" s="42"/>
      <c r="C55" s="42"/>
      <c r="D55" s="42"/>
      <c r="E55" s="42"/>
      <c r="F55" s="42"/>
      <c r="G55" s="42"/>
      <c r="H55" s="42"/>
      <c r="I55" s="42"/>
      <c r="J55" s="42"/>
      <c r="K55" s="42"/>
      <c r="L55" s="42"/>
      <c r="M55" s="48"/>
      <c r="N55" s="42"/>
    </row>
    <row r="56" customFormat="false" ht="27" hidden="false" customHeight="true" outlineLevel="0" collapsed="false">
      <c r="A56" s="42"/>
      <c r="B56" s="42"/>
      <c r="C56" s="42"/>
      <c r="D56" s="42"/>
      <c r="E56" s="42"/>
      <c r="F56" s="42"/>
      <c r="G56" s="42"/>
      <c r="H56" s="42"/>
      <c r="I56" s="42"/>
      <c r="J56" s="42"/>
      <c r="K56" s="42"/>
      <c r="L56" s="42"/>
      <c r="M56" s="48"/>
      <c r="N56" s="42"/>
    </row>
    <row r="57" customFormat="false" ht="27" hidden="false" customHeight="true" outlineLevel="0" collapsed="false">
      <c r="A57" s="42"/>
      <c r="B57" s="42"/>
      <c r="C57" s="42"/>
      <c r="D57" s="42"/>
      <c r="E57" s="42"/>
      <c r="F57" s="42"/>
      <c r="G57" s="42"/>
      <c r="H57" s="42"/>
      <c r="I57" s="42"/>
      <c r="J57" s="42"/>
      <c r="K57" s="42"/>
      <c r="L57" s="42"/>
      <c r="M57" s="48"/>
      <c r="N57" s="42"/>
    </row>
    <row r="58" customFormat="false" ht="27" hidden="false" customHeight="true" outlineLevel="0" collapsed="false">
      <c r="A58" s="42"/>
      <c r="B58" s="42"/>
      <c r="C58" s="42"/>
      <c r="D58" s="42"/>
      <c r="E58" s="42"/>
      <c r="F58" s="42"/>
      <c r="G58" s="42"/>
      <c r="H58" s="42"/>
      <c r="I58" s="42"/>
      <c r="J58" s="42"/>
      <c r="K58" s="42"/>
      <c r="L58" s="42"/>
      <c r="M58" s="48"/>
      <c r="N58" s="42"/>
    </row>
    <row r="59" customFormat="false" ht="27" hidden="false" customHeight="true" outlineLevel="0" collapsed="false">
      <c r="A59" s="42"/>
      <c r="B59" s="42"/>
      <c r="C59" s="42"/>
      <c r="D59" s="42"/>
      <c r="E59" s="42"/>
      <c r="F59" s="42"/>
      <c r="G59" s="42"/>
      <c r="H59" s="42"/>
      <c r="I59" s="42"/>
      <c r="J59" s="42"/>
      <c r="K59" s="42"/>
      <c r="L59" s="42"/>
      <c r="M59" s="48"/>
      <c r="N59" s="42"/>
    </row>
    <row r="60" customFormat="false" ht="27" hidden="false" customHeight="true" outlineLevel="0" collapsed="false">
      <c r="A60" s="42"/>
      <c r="B60" s="42"/>
      <c r="C60" s="42"/>
      <c r="D60" s="42"/>
      <c r="E60" s="42"/>
      <c r="F60" s="42"/>
      <c r="G60" s="42"/>
      <c r="H60" s="42"/>
      <c r="I60" s="42"/>
      <c r="J60" s="42"/>
      <c r="K60" s="42"/>
      <c r="L60" s="42"/>
      <c r="M60" s="48"/>
      <c r="N60" s="42"/>
    </row>
    <row r="61" customFormat="false" ht="27" hidden="false" customHeight="true" outlineLevel="0" collapsed="false">
      <c r="A61" s="42"/>
      <c r="B61" s="42"/>
      <c r="C61" s="42"/>
      <c r="D61" s="42"/>
      <c r="E61" s="42"/>
      <c r="F61" s="42"/>
      <c r="G61" s="42"/>
      <c r="H61" s="42"/>
      <c r="I61" s="42"/>
      <c r="J61" s="42"/>
      <c r="K61" s="42"/>
      <c r="L61" s="42"/>
      <c r="M61" s="48"/>
      <c r="N61" s="42"/>
    </row>
    <row r="62" customFormat="false" ht="27" hidden="false" customHeight="true" outlineLevel="0" collapsed="false">
      <c r="A62" s="42"/>
      <c r="B62" s="42"/>
      <c r="C62" s="42"/>
      <c r="D62" s="42"/>
      <c r="E62" s="42"/>
      <c r="F62" s="42"/>
      <c r="G62" s="42"/>
      <c r="H62" s="42"/>
      <c r="I62" s="42"/>
      <c r="J62" s="42"/>
      <c r="K62" s="42"/>
      <c r="L62" s="42"/>
      <c r="M62" s="48"/>
      <c r="N62" s="42"/>
    </row>
    <row r="63" customFormat="false" ht="27" hidden="false" customHeight="true" outlineLevel="0" collapsed="false">
      <c r="A63" s="42"/>
      <c r="B63" s="42"/>
      <c r="C63" s="42"/>
      <c r="D63" s="42"/>
      <c r="E63" s="42"/>
      <c r="F63" s="42"/>
      <c r="G63" s="42"/>
      <c r="H63" s="42"/>
      <c r="I63" s="42"/>
      <c r="J63" s="42"/>
      <c r="K63" s="42"/>
      <c r="L63" s="42"/>
      <c r="M63" s="48"/>
      <c r="N63" s="42"/>
    </row>
    <row r="64" customFormat="false" ht="27" hidden="false" customHeight="true" outlineLevel="0" collapsed="false">
      <c r="A64" s="42"/>
      <c r="B64" s="42"/>
      <c r="C64" s="42"/>
      <c r="D64" s="42"/>
      <c r="E64" s="42"/>
      <c r="F64" s="42"/>
      <c r="G64" s="42"/>
      <c r="H64" s="42"/>
      <c r="I64" s="42"/>
      <c r="J64" s="42"/>
      <c r="K64" s="42"/>
      <c r="L64" s="42"/>
      <c r="M64" s="48"/>
      <c r="N64" s="42"/>
    </row>
    <row r="65" customFormat="false" ht="27" hidden="false" customHeight="true" outlineLevel="0" collapsed="false">
      <c r="A65" s="42"/>
      <c r="B65" s="42"/>
      <c r="C65" s="42"/>
      <c r="D65" s="42"/>
      <c r="E65" s="42"/>
      <c r="F65" s="42"/>
      <c r="G65" s="42"/>
      <c r="H65" s="42"/>
      <c r="I65" s="42"/>
      <c r="J65" s="42"/>
      <c r="K65" s="42"/>
      <c r="L65" s="42"/>
      <c r="M65" s="48"/>
      <c r="N65" s="42"/>
    </row>
    <row r="66" customFormat="false" ht="27" hidden="false" customHeight="true" outlineLevel="0" collapsed="false">
      <c r="A66" s="42"/>
      <c r="B66" s="42"/>
      <c r="C66" s="42"/>
      <c r="D66" s="42"/>
      <c r="E66" s="42"/>
      <c r="F66" s="42"/>
      <c r="G66" s="42"/>
      <c r="H66" s="42"/>
      <c r="I66" s="42"/>
      <c r="J66" s="42"/>
      <c r="K66" s="42"/>
      <c r="L66" s="42"/>
      <c r="M66" s="48"/>
      <c r="N66" s="42"/>
    </row>
    <row r="67" customFormat="false" ht="27" hidden="false" customHeight="true" outlineLevel="0" collapsed="false">
      <c r="A67" s="42"/>
      <c r="B67" s="42"/>
      <c r="C67" s="42"/>
      <c r="D67" s="42"/>
      <c r="E67" s="42"/>
      <c r="F67" s="42"/>
      <c r="G67" s="42"/>
      <c r="H67" s="42"/>
      <c r="I67" s="42"/>
      <c r="J67" s="42"/>
      <c r="K67" s="42"/>
      <c r="L67" s="42"/>
      <c r="M67" s="48"/>
      <c r="N67" s="42"/>
    </row>
    <row r="68" customFormat="false" ht="27" hidden="false" customHeight="true" outlineLevel="0" collapsed="false">
      <c r="A68" s="42"/>
      <c r="B68" s="42"/>
      <c r="C68" s="42"/>
      <c r="D68" s="42"/>
      <c r="E68" s="42"/>
      <c r="F68" s="42"/>
      <c r="G68" s="42"/>
      <c r="H68" s="42"/>
      <c r="I68" s="42"/>
      <c r="J68" s="42"/>
      <c r="K68" s="42"/>
      <c r="L68" s="42"/>
      <c r="M68" s="48"/>
      <c r="N68" s="42"/>
    </row>
    <row r="69" customFormat="false" ht="27" hidden="false" customHeight="true" outlineLevel="0" collapsed="false">
      <c r="A69" s="42"/>
      <c r="B69" s="42"/>
      <c r="C69" s="42"/>
      <c r="D69" s="42"/>
      <c r="E69" s="42"/>
      <c r="F69" s="42"/>
      <c r="G69" s="42"/>
      <c r="H69" s="42"/>
      <c r="I69" s="42"/>
      <c r="J69" s="42"/>
      <c r="K69" s="42"/>
      <c r="L69" s="42"/>
      <c r="M69" s="48"/>
      <c r="N69" s="42"/>
    </row>
    <row r="70" customFormat="false" ht="27" hidden="false" customHeight="true" outlineLevel="0" collapsed="false">
      <c r="A70" s="42"/>
      <c r="B70" s="42"/>
      <c r="C70" s="42"/>
      <c r="D70" s="42"/>
      <c r="E70" s="42"/>
      <c r="F70" s="42"/>
      <c r="G70" s="42"/>
      <c r="H70" s="42"/>
      <c r="I70" s="42"/>
      <c r="J70" s="42"/>
      <c r="K70" s="42"/>
      <c r="L70" s="42"/>
      <c r="M70" s="48"/>
      <c r="N70" s="42"/>
    </row>
    <row r="71" customFormat="false" ht="27" hidden="false" customHeight="true" outlineLevel="0" collapsed="false">
      <c r="A71" s="42"/>
      <c r="B71" s="42"/>
      <c r="C71" s="42"/>
      <c r="D71" s="42"/>
      <c r="E71" s="42"/>
      <c r="F71" s="42"/>
      <c r="G71" s="42"/>
      <c r="H71" s="42"/>
      <c r="I71" s="42"/>
      <c r="J71" s="42"/>
      <c r="K71" s="42"/>
      <c r="L71" s="42"/>
      <c r="M71" s="48"/>
      <c r="N71" s="42"/>
    </row>
    <row r="72" customFormat="false" ht="27" hidden="false" customHeight="true" outlineLevel="0" collapsed="false">
      <c r="A72" s="42"/>
      <c r="B72" s="42"/>
      <c r="C72" s="42"/>
      <c r="D72" s="42"/>
      <c r="E72" s="42"/>
      <c r="F72" s="42"/>
      <c r="G72" s="42"/>
      <c r="H72" s="42"/>
      <c r="I72" s="42"/>
      <c r="J72" s="42"/>
      <c r="K72" s="42"/>
      <c r="L72" s="42"/>
      <c r="M72" s="48"/>
      <c r="N72" s="42"/>
    </row>
    <row r="73" customFormat="false" ht="27" hidden="false" customHeight="true" outlineLevel="0" collapsed="false">
      <c r="A73" s="42"/>
      <c r="B73" s="42"/>
      <c r="C73" s="42"/>
      <c r="D73" s="42"/>
      <c r="E73" s="42"/>
      <c r="F73" s="42"/>
      <c r="G73" s="42"/>
      <c r="H73" s="42"/>
      <c r="I73" s="42"/>
      <c r="J73" s="42"/>
      <c r="K73" s="42"/>
      <c r="L73" s="42"/>
      <c r="M73" s="48"/>
      <c r="N73" s="42"/>
    </row>
    <row r="74" customFormat="false" ht="27" hidden="false" customHeight="true" outlineLevel="0" collapsed="false">
      <c r="A74" s="42"/>
      <c r="B74" s="42"/>
      <c r="C74" s="42"/>
      <c r="D74" s="42"/>
      <c r="E74" s="42"/>
      <c r="F74" s="42"/>
      <c r="G74" s="42"/>
      <c r="H74" s="42"/>
      <c r="I74" s="42"/>
      <c r="J74" s="42"/>
      <c r="K74" s="42"/>
      <c r="L74" s="42"/>
      <c r="M74" s="48"/>
      <c r="N74" s="42"/>
    </row>
    <row r="75" customFormat="false" ht="27" hidden="false" customHeight="true" outlineLevel="0" collapsed="false">
      <c r="A75" s="42"/>
      <c r="B75" s="42"/>
      <c r="C75" s="42"/>
      <c r="D75" s="42"/>
      <c r="E75" s="42"/>
      <c r="F75" s="42"/>
      <c r="G75" s="42"/>
      <c r="H75" s="42"/>
      <c r="I75" s="42"/>
      <c r="J75" s="42"/>
      <c r="K75" s="42"/>
      <c r="L75" s="42"/>
      <c r="M75" s="48"/>
      <c r="N75" s="42"/>
    </row>
    <row r="76" customFormat="false" ht="27" hidden="false" customHeight="true" outlineLevel="0" collapsed="false">
      <c r="A76" s="42"/>
      <c r="B76" s="42"/>
      <c r="C76" s="42"/>
      <c r="D76" s="42"/>
      <c r="E76" s="42"/>
      <c r="F76" s="42"/>
      <c r="G76" s="42"/>
      <c r="H76" s="42"/>
      <c r="I76" s="42"/>
      <c r="J76" s="42"/>
      <c r="K76" s="42"/>
      <c r="L76" s="42"/>
      <c r="M76" s="48"/>
      <c r="N76" s="42"/>
    </row>
    <row r="77" customFormat="false" ht="27" hidden="false" customHeight="true" outlineLevel="0" collapsed="false">
      <c r="A77" s="42"/>
      <c r="B77" s="42"/>
      <c r="C77" s="42"/>
      <c r="D77" s="42"/>
      <c r="E77" s="42"/>
      <c r="F77" s="42"/>
      <c r="G77" s="42"/>
      <c r="H77" s="42"/>
      <c r="I77" s="42"/>
      <c r="J77" s="42"/>
      <c r="K77" s="42"/>
      <c r="L77" s="42"/>
      <c r="M77" s="48"/>
      <c r="N77" s="42"/>
    </row>
    <row r="78" customFormat="false" ht="27" hidden="false" customHeight="true" outlineLevel="0" collapsed="false">
      <c r="A78" s="42"/>
      <c r="B78" s="42"/>
      <c r="C78" s="42"/>
      <c r="D78" s="42"/>
      <c r="E78" s="42"/>
      <c r="F78" s="42"/>
      <c r="G78" s="42"/>
      <c r="H78" s="42"/>
      <c r="I78" s="42"/>
      <c r="J78" s="42"/>
      <c r="K78" s="42"/>
      <c r="L78" s="42"/>
      <c r="M78" s="48"/>
      <c r="N78" s="42"/>
    </row>
    <row r="79" customFormat="false" ht="27" hidden="false" customHeight="true" outlineLevel="0" collapsed="false">
      <c r="A79" s="42"/>
      <c r="B79" s="42"/>
      <c r="C79" s="42"/>
      <c r="D79" s="42"/>
      <c r="E79" s="42"/>
      <c r="F79" s="42"/>
      <c r="G79" s="42"/>
      <c r="H79" s="42"/>
      <c r="I79" s="42"/>
      <c r="J79" s="42"/>
      <c r="K79" s="42"/>
      <c r="L79" s="42"/>
      <c r="M79" s="48"/>
      <c r="N79" s="42"/>
    </row>
    <row r="80" customFormat="false" ht="27" hidden="false" customHeight="true" outlineLevel="0" collapsed="false">
      <c r="A80" s="42"/>
      <c r="B80" s="42"/>
      <c r="C80" s="42"/>
      <c r="D80" s="42"/>
      <c r="E80" s="42"/>
      <c r="F80" s="42"/>
      <c r="G80" s="42"/>
      <c r="H80" s="42"/>
      <c r="I80" s="42"/>
      <c r="J80" s="42"/>
      <c r="K80" s="42"/>
      <c r="L80" s="42"/>
      <c r="M80" s="48"/>
      <c r="N80" s="42"/>
    </row>
    <row r="81" customFormat="false" ht="27" hidden="false" customHeight="true" outlineLevel="0" collapsed="false">
      <c r="A81" s="42"/>
      <c r="B81" s="42"/>
      <c r="C81" s="42"/>
      <c r="D81" s="42"/>
      <c r="E81" s="42"/>
      <c r="F81" s="42"/>
      <c r="G81" s="42"/>
      <c r="H81" s="42"/>
      <c r="I81" s="42"/>
      <c r="J81" s="42"/>
      <c r="K81" s="42"/>
      <c r="L81" s="42"/>
      <c r="M81" s="48"/>
      <c r="N81" s="42"/>
    </row>
    <row r="82" customFormat="false" ht="27" hidden="false" customHeight="true" outlineLevel="0" collapsed="false">
      <c r="A82" s="42"/>
      <c r="B82" s="42"/>
      <c r="C82" s="42"/>
      <c r="D82" s="42"/>
      <c r="E82" s="42"/>
      <c r="F82" s="42"/>
      <c r="G82" s="42"/>
      <c r="H82" s="42"/>
      <c r="I82" s="42"/>
      <c r="J82" s="42"/>
      <c r="K82" s="42"/>
      <c r="L82" s="42"/>
      <c r="M82" s="48"/>
      <c r="N82" s="42"/>
    </row>
    <row r="83" customFormat="false" ht="27" hidden="false" customHeight="true" outlineLevel="0" collapsed="false">
      <c r="A83" s="42"/>
      <c r="B83" s="42"/>
      <c r="C83" s="42"/>
      <c r="D83" s="42"/>
      <c r="E83" s="42"/>
      <c r="F83" s="42"/>
      <c r="G83" s="42"/>
      <c r="H83" s="42"/>
      <c r="I83" s="42"/>
      <c r="J83" s="42"/>
      <c r="K83" s="42"/>
      <c r="L83" s="42"/>
      <c r="M83" s="48"/>
      <c r="N83" s="42"/>
    </row>
    <row r="84" customFormat="false" ht="27" hidden="false" customHeight="true" outlineLevel="0" collapsed="false">
      <c r="A84" s="42"/>
      <c r="B84" s="42"/>
      <c r="C84" s="42"/>
      <c r="D84" s="42"/>
      <c r="E84" s="42"/>
      <c r="F84" s="42"/>
      <c r="G84" s="42"/>
      <c r="H84" s="42"/>
      <c r="I84" s="42"/>
      <c r="J84" s="42"/>
      <c r="K84" s="42"/>
      <c r="L84" s="42"/>
      <c r="M84" s="48"/>
      <c r="N84" s="42"/>
    </row>
    <row r="85" customFormat="false" ht="27" hidden="false" customHeight="true" outlineLevel="0" collapsed="false">
      <c r="A85" s="42"/>
      <c r="B85" s="42"/>
      <c r="C85" s="42"/>
      <c r="D85" s="42"/>
      <c r="E85" s="42"/>
      <c r="F85" s="42"/>
      <c r="G85" s="42"/>
      <c r="H85" s="42"/>
      <c r="I85" s="42"/>
      <c r="J85" s="42"/>
      <c r="K85" s="42"/>
      <c r="L85" s="42"/>
      <c r="M85" s="48"/>
      <c r="N85" s="42"/>
    </row>
    <row r="86" customFormat="false" ht="27" hidden="false" customHeight="true" outlineLevel="0" collapsed="false">
      <c r="A86" s="42"/>
      <c r="B86" s="42"/>
      <c r="C86" s="42"/>
      <c r="D86" s="42"/>
      <c r="E86" s="42"/>
      <c r="F86" s="42"/>
      <c r="G86" s="42"/>
      <c r="H86" s="42"/>
      <c r="I86" s="42"/>
      <c r="J86" s="42"/>
      <c r="K86" s="42"/>
      <c r="L86" s="42"/>
      <c r="M86" s="48"/>
      <c r="N86" s="42"/>
    </row>
    <row r="87" customFormat="false" ht="27" hidden="false" customHeight="true" outlineLevel="0" collapsed="false">
      <c r="A87" s="42"/>
      <c r="B87" s="42"/>
      <c r="C87" s="42"/>
      <c r="D87" s="42"/>
      <c r="E87" s="42"/>
      <c r="F87" s="42"/>
      <c r="G87" s="42"/>
      <c r="H87" s="42"/>
      <c r="I87" s="42"/>
      <c r="J87" s="42"/>
      <c r="K87" s="42"/>
      <c r="L87" s="42"/>
      <c r="M87" s="48"/>
      <c r="N87" s="42"/>
    </row>
    <row r="88" customFormat="false" ht="27" hidden="false" customHeight="true" outlineLevel="0" collapsed="false">
      <c r="A88" s="42"/>
      <c r="B88" s="42"/>
      <c r="C88" s="42"/>
      <c r="D88" s="42"/>
      <c r="E88" s="42"/>
      <c r="F88" s="42"/>
      <c r="G88" s="42"/>
      <c r="H88" s="42"/>
      <c r="I88" s="42"/>
      <c r="J88" s="42"/>
      <c r="K88" s="42"/>
      <c r="L88" s="42"/>
      <c r="M88" s="48"/>
      <c r="N88" s="42"/>
    </row>
    <row r="89" customFormat="false" ht="27" hidden="false" customHeight="true" outlineLevel="0" collapsed="false">
      <c r="A89" s="42"/>
      <c r="B89" s="42"/>
      <c r="C89" s="42"/>
      <c r="D89" s="42"/>
      <c r="E89" s="42"/>
      <c r="F89" s="42"/>
      <c r="G89" s="42"/>
      <c r="H89" s="42"/>
      <c r="I89" s="42"/>
      <c r="J89" s="42"/>
      <c r="K89" s="42"/>
      <c r="L89" s="42"/>
      <c r="M89" s="48"/>
      <c r="N89" s="42"/>
    </row>
    <row r="90" customFormat="false" ht="27" hidden="false" customHeight="true" outlineLevel="0" collapsed="false">
      <c r="A90" s="42"/>
      <c r="B90" s="42"/>
      <c r="C90" s="42"/>
      <c r="D90" s="42"/>
      <c r="E90" s="42"/>
      <c r="F90" s="42"/>
      <c r="G90" s="42"/>
      <c r="H90" s="42"/>
      <c r="I90" s="42"/>
      <c r="J90" s="42"/>
      <c r="K90" s="42"/>
      <c r="L90" s="42"/>
      <c r="M90" s="48"/>
      <c r="N90" s="42"/>
    </row>
    <row r="91" customFormat="false" ht="27" hidden="false" customHeight="true" outlineLevel="0" collapsed="false">
      <c r="A91" s="42"/>
      <c r="B91" s="42"/>
      <c r="C91" s="42"/>
      <c r="D91" s="42"/>
      <c r="E91" s="42"/>
      <c r="F91" s="42"/>
      <c r="G91" s="42"/>
      <c r="H91" s="42"/>
      <c r="I91" s="42"/>
      <c r="J91" s="42"/>
      <c r="K91" s="42"/>
      <c r="L91" s="42"/>
      <c r="M91" s="48"/>
      <c r="N91" s="42"/>
    </row>
    <row r="92" customFormat="false" ht="27" hidden="false" customHeight="true" outlineLevel="0" collapsed="false">
      <c r="A92" s="42"/>
      <c r="B92" s="42"/>
      <c r="C92" s="42"/>
      <c r="D92" s="42"/>
      <c r="E92" s="42"/>
      <c r="F92" s="42"/>
      <c r="G92" s="42"/>
      <c r="H92" s="42"/>
      <c r="I92" s="42"/>
      <c r="J92" s="42"/>
      <c r="K92" s="42"/>
      <c r="L92" s="42"/>
      <c r="M92" s="48"/>
      <c r="N92" s="42"/>
    </row>
    <row r="93" customFormat="false" ht="27" hidden="false" customHeight="true" outlineLevel="0" collapsed="false">
      <c r="A93" s="42"/>
      <c r="B93" s="42"/>
      <c r="C93" s="42"/>
      <c r="D93" s="42"/>
      <c r="E93" s="42"/>
      <c r="F93" s="42"/>
      <c r="G93" s="42"/>
      <c r="H93" s="42"/>
      <c r="I93" s="42"/>
      <c r="J93" s="42"/>
      <c r="K93" s="42"/>
      <c r="L93" s="42"/>
      <c r="M93" s="48"/>
      <c r="N93" s="42"/>
    </row>
    <row r="94" customFormat="false" ht="27" hidden="false" customHeight="true" outlineLevel="0" collapsed="false">
      <c r="A94" s="42"/>
      <c r="B94" s="42"/>
      <c r="C94" s="42"/>
      <c r="D94" s="42"/>
      <c r="E94" s="42"/>
      <c r="F94" s="42"/>
      <c r="G94" s="42"/>
      <c r="H94" s="42"/>
      <c r="I94" s="42"/>
      <c r="J94" s="42"/>
      <c r="K94" s="42"/>
      <c r="L94" s="42"/>
      <c r="M94" s="48"/>
      <c r="N94" s="42"/>
    </row>
    <row r="95" customFormat="false" ht="27" hidden="false" customHeight="true" outlineLevel="0" collapsed="false">
      <c r="A95" s="42"/>
      <c r="B95" s="42"/>
      <c r="C95" s="42"/>
      <c r="D95" s="42"/>
      <c r="E95" s="42"/>
      <c r="F95" s="42"/>
      <c r="G95" s="42"/>
      <c r="H95" s="42"/>
      <c r="I95" s="42"/>
      <c r="J95" s="42"/>
      <c r="K95" s="42"/>
      <c r="L95" s="42"/>
      <c r="M95" s="48"/>
      <c r="N95" s="42"/>
    </row>
    <row r="96" customFormat="false" ht="27" hidden="false" customHeight="true" outlineLevel="0" collapsed="false">
      <c r="A96" s="42"/>
      <c r="B96" s="42"/>
      <c r="C96" s="42"/>
      <c r="D96" s="42"/>
      <c r="E96" s="42"/>
      <c r="F96" s="42"/>
      <c r="G96" s="42"/>
      <c r="H96" s="42"/>
      <c r="I96" s="42"/>
      <c r="J96" s="42"/>
      <c r="K96" s="42"/>
      <c r="L96" s="42"/>
      <c r="M96" s="48"/>
      <c r="N96" s="42"/>
    </row>
    <row r="97" customFormat="false" ht="27" hidden="false" customHeight="true" outlineLevel="0" collapsed="false">
      <c r="A97" s="42"/>
      <c r="B97" s="42"/>
      <c r="C97" s="42"/>
      <c r="D97" s="42"/>
      <c r="E97" s="42"/>
      <c r="F97" s="42"/>
      <c r="G97" s="42"/>
      <c r="H97" s="42"/>
      <c r="I97" s="42"/>
      <c r="J97" s="42"/>
      <c r="K97" s="42"/>
      <c r="L97" s="42"/>
      <c r="M97" s="48"/>
      <c r="N97" s="42"/>
    </row>
    <row r="98" customFormat="false" ht="27" hidden="false" customHeight="true" outlineLevel="0" collapsed="false">
      <c r="A98" s="42"/>
      <c r="B98" s="42"/>
      <c r="C98" s="42"/>
      <c r="D98" s="42"/>
      <c r="E98" s="42"/>
      <c r="F98" s="42"/>
      <c r="G98" s="42"/>
      <c r="H98" s="42"/>
      <c r="I98" s="42"/>
      <c r="J98" s="42"/>
      <c r="K98" s="42"/>
      <c r="L98" s="42"/>
      <c r="M98" s="48"/>
      <c r="N98" s="42"/>
    </row>
    <row r="99" customFormat="false" ht="27" hidden="false" customHeight="true" outlineLevel="0" collapsed="false">
      <c r="A99" s="42"/>
      <c r="B99" s="42"/>
      <c r="C99" s="42"/>
      <c r="D99" s="42"/>
      <c r="E99" s="42"/>
      <c r="F99" s="42"/>
      <c r="G99" s="42"/>
      <c r="H99" s="42"/>
      <c r="I99" s="42"/>
      <c r="J99" s="42"/>
      <c r="K99" s="42"/>
      <c r="L99" s="42"/>
      <c r="M99" s="48"/>
      <c r="N99" s="42"/>
    </row>
    <row r="100" customFormat="false" ht="27" hidden="false" customHeight="true" outlineLevel="0" collapsed="false">
      <c r="A100" s="42"/>
      <c r="B100" s="42"/>
      <c r="C100" s="42"/>
      <c r="D100" s="42"/>
      <c r="E100" s="42"/>
      <c r="F100" s="42"/>
      <c r="G100" s="42"/>
      <c r="H100" s="42"/>
      <c r="I100" s="42"/>
      <c r="J100" s="42"/>
      <c r="K100" s="42"/>
      <c r="L100" s="42"/>
      <c r="M100" s="48"/>
      <c r="N100" s="42"/>
    </row>
    <row r="101" customFormat="false" ht="27" hidden="false" customHeight="true" outlineLevel="0" collapsed="false">
      <c r="A101" s="42"/>
      <c r="B101" s="42"/>
      <c r="C101" s="42"/>
      <c r="D101" s="42"/>
      <c r="E101" s="42"/>
      <c r="F101" s="42"/>
      <c r="G101" s="42"/>
      <c r="H101" s="42"/>
      <c r="I101" s="42"/>
      <c r="J101" s="42"/>
      <c r="K101" s="42"/>
      <c r="L101" s="42"/>
      <c r="M101" s="48"/>
      <c r="N101" s="42"/>
    </row>
    <row r="102" customFormat="false" ht="27" hidden="false" customHeight="true" outlineLevel="0" collapsed="false">
      <c r="A102" s="42"/>
      <c r="B102" s="42"/>
      <c r="C102" s="42"/>
      <c r="D102" s="42"/>
      <c r="E102" s="42"/>
      <c r="F102" s="42"/>
      <c r="G102" s="42"/>
      <c r="H102" s="42"/>
      <c r="I102" s="42"/>
      <c r="J102" s="42"/>
      <c r="K102" s="42"/>
      <c r="L102" s="42"/>
      <c r="M102" s="48"/>
      <c r="N102" s="42"/>
    </row>
    <row r="103" customFormat="false" ht="27" hidden="false" customHeight="true" outlineLevel="0" collapsed="false">
      <c r="A103" s="42"/>
      <c r="B103" s="42"/>
      <c r="C103" s="42"/>
      <c r="D103" s="42"/>
      <c r="E103" s="42"/>
      <c r="F103" s="42"/>
      <c r="G103" s="42"/>
      <c r="H103" s="42"/>
      <c r="I103" s="42"/>
      <c r="J103" s="42"/>
      <c r="K103" s="42"/>
      <c r="L103" s="42"/>
      <c r="M103" s="48"/>
      <c r="N103" s="42"/>
    </row>
    <row r="104" customFormat="false" ht="27" hidden="false" customHeight="true" outlineLevel="0" collapsed="false">
      <c r="A104" s="42"/>
      <c r="B104" s="42"/>
      <c r="C104" s="42"/>
      <c r="D104" s="42"/>
      <c r="E104" s="42"/>
      <c r="F104" s="42"/>
      <c r="G104" s="42"/>
      <c r="H104" s="42"/>
      <c r="I104" s="42"/>
      <c r="J104" s="42"/>
      <c r="K104" s="42"/>
      <c r="L104" s="42"/>
      <c r="M104" s="48"/>
      <c r="N104" s="42"/>
    </row>
    <row r="105" customFormat="false" ht="27" hidden="false" customHeight="true" outlineLevel="0" collapsed="false">
      <c r="A105" s="42"/>
      <c r="B105" s="42"/>
      <c r="C105" s="42"/>
      <c r="D105" s="42"/>
      <c r="E105" s="42"/>
      <c r="F105" s="42"/>
      <c r="G105" s="42"/>
      <c r="H105" s="42"/>
      <c r="I105" s="42"/>
      <c r="J105" s="42"/>
      <c r="K105" s="42"/>
      <c r="L105" s="42"/>
      <c r="M105" s="48"/>
      <c r="N105" s="42"/>
    </row>
    <row r="106" customFormat="false" ht="27" hidden="false" customHeight="true" outlineLevel="0" collapsed="false">
      <c r="A106" s="42"/>
      <c r="B106" s="42"/>
      <c r="C106" s="42"/>
      <c r="D106" s="42"/>
      <c r="E106" s="42"/>
      <c r="F106" s="42"/>
      <c r="G106" s="42"/>
      <c r="H106" s="42"/>
      <c r="I106" s="42"/>
      <c r="J106" s="42"/>
      <c r="K106" s="42"/>
      <c r="L106" s="42"/>
      <c r="M106" s="48"/>
      <c r="N106" s="42"/>
    </row>
    <row r="107" customFormat="false" ht="27" hidden="false" customHeight="true" outlineLevel="0" collapsed="false">
      <c r="A107" s="42"/>
      <c r="B107" s="42"/>
      <c r="C107" s="42"/>
      <c r="D107" s="42"/>
      <c r="E107" s="42"/>
      <c r="F107" s="42"/>
      <c r="G107" s="42"/>
      <c r="H107" s="42"/>
      <c r="I107" s="42"/>
      <c r="J107" s="42"/>
      <c r="K107" s="42"/>
      <c r="L107" s="42"/>
      <c r="M107" s="48"/>
      <c r="N107" s="42"/>
    </row>
    <row r="108" customFormat="false" ht="27" hidden="false" customHeight="true" outlineLevel="0" collapsed="false">
      <c r="A108" s="42"/>
      <c r="B108" s="42"/>
      <c r="C108" s="42"/>
      <c r="D108" s="42"/>
      <c r="E108" s="42"/>
      <c r="F108" s="42"/>
      <c r="G108" s="42"/>
      <c r="H108" s="42"/>
      <c r="I108" s="42"/>
      <c r="J108" s="42"/>
      <c r="K108" s="42"/>
      <c r="L108" s="42"/>
      <c r="M108" s="48"/>
      <c r="N108" s="42"/>
    </row>
    <row r="109" customFormat="false" ht="27" hidden="false" customHeight="true" outlineLevel="0" collapsed="false">
      <c r="A109" s="42"/>
      <c r="B109" s="42"/>
      <c r="C109" s="42"/>
      <c r="D109" s="42"/>
      <c r="E109" s="42"/>
      <c r="F109" s="42"/>
      <c r="G109" s="42"/>
      <c r="H109" s="42"/>
      <c r="I109" s="42"/>
      <c r="J109" s="42"/>
      <c r="K109" s="42"/>
      <c r="L109" s="42"/>
      <c r="M109" s="48"/>
      <c r="N109" s="42"/>
    </row>
    <row r="110" customFormat="false" ht="27" hidden="false" customHeight="true" outlineLevel="0" collapsed="false">
      <c r="A110" s="42"/>
      <c r="B110" s="42"/>
      <c r="C110" s="42"/>
      <c r="D110" s="42"/>
      <c r="E110" s="42"/>
      <c r="F110" s="42"/>
      <c r="G110" s="42"/>
      <c r="H110" s="42"/>
      <c r="I110" s="42"/>
      <c r="J110" s="42"/>
      <c r="K110" s="42"/>
      <c r="L110" s="42"/>
      <c r="M110" s="48"/>
      <c r="N110" s="42"/>
    </row>
    <row r="111" customFormat="false" ht="27" hidden="false" customHeight="true" outlineLevel="0" collapsed="false">
      <c r="A111" s="42"/>
      <c r="B111" s="42"/>
      <c r="C111" s="42"/>
      <c r="D111" s="42"/>
      <c r="E111" s="42"/>
      <c r="F111" s="42"/>
      <c r="G111" s="42"/>
      <c r="H111" s="42"/>
      <c r="I111" s="42"/>
      <c r="J111" s="42"/>
      <c r="K111" s="42"/>
      <c r="L111" s="42"/>
      <c r="M111" s="48"/>
      <c r="N111" s="42"/>
    </row>
    <row r="112" customFormat="false" ht="27" hidden="false" customHeight="true" outlineLevel="0" collapsed="false">
      <c r="A112" s="42"/>
      <c r="B112" s="42"/>
      <c r="C112" s="42"/>
      <c r="D112" s="42"/>
      <c r="E112" s="42"/>
      <c r="F112" s="42"/>
      <c r="G112" s="42"/>
      <c r="H112" s="42"/>
      <c r="I112" s="42"/>
      <c r="J112" s="42"/>
      <c r="K112" s="42"/>
      <c r="L112" s="42"/>
      <c r="M112" s="48"/>
      <c r="N112" s="42"/>
    </row>
    <row r="113" customFormat="false" ht="27" hidden="false" customHeight="true" outlineLevel="0" collapsed="false">
      <c r="A113" s="42"/>
      <c r="B113" s="42"/>
      <c r="C113" s="42"/>
      <c r="D113" s="42"/>
      <c r="E113" s="42"/>
      <c r="F113" s="42"/>
      <c r="G113" s="42"/>
      <c r="H113" s="42"/>
      <c r="I113" s="42"/>
      <c r="J113" s="42"/>
      <c r="K113" s="42"/>
      <c r="L113" s="42"/>
      <c r="M113" s="48"/>
      <c r="N113" s="42"/>
    </row>
    <row r="114" customFormat="false" ht="27" hidden="false" customHeight="true" outlineLevel="0" collapsed="false">
      <c r="A114" s="42"/>
      <c r="B114" s="42"/>
      <c r="C114" s="42"/>
      <c r="D114" s="42"/>
      <c r="E114" s="42"/>
      <c r="F114" s="42"/>
      <c r="G114" s="42"/>
      <c r="H114" s="42"/>
      <c r="I114" s="42"/>
      <c r="J114" s="42"/>
      <c r="K114" s="42"/>
      <c r="L114" s="42"/>
      <c r="M114" s="48"/>
      <c r="N114" s="42"/>
    </row>
    <row r="115" customFormat="false" ht="27" hidden="false" customHeight="true" outlineLevel="0" collapsed="false">
      <c r="A115" s="42"/>
      <c r="B115" s="42"/>
      <c r="C115" s="42"/>
      <c r="D115" s="42"/>
      <c r="E115" s="42"/>
      <c r="F115" s="42"/>
      <c r="G115" s="42"/>
      <c r="H115" s="42"/>
      <c r="I115" s="42"/>
      <c r="J115" s="42"/>
      <c r="K115" s="42"/>
      <c r="L115" s="42"/>
      <c r="M115" s="48"/>
      <c r="N115" s="42"/>
    </row>
    <row r="116" customFormat="false" ht="27" hidden="false" customHeight="true" outlineLevel="0" collapsed="false">
      <c r="A116" s="42"/>
      <c r="B116" s="42"/>
      <c r="C116" s="42"/>
      <c r="D116" s="42"/>
      <c r="E116" s="42"/>
      <c r="F116" s="42"/>
      <c r="G116" s="42"/>
      <c r="H116" s="42"/>
      <c r="I116" s="42"/>
      <c r="J116" s="42"/>
      <c r="K116" s="42"/>
      <c r="L116" s="42"/>
      <c r="M116" s="48"/>
      <c r="N116" s="42"/>
    </row>
    <row r="117" customFormat="false" ht="27" hidden="false" customHeight="true" outlineLevel="0" collapsed="false">
      <c r="A117" s="42"/>
      <c r="B117" s="42"/>
      <c r="C117" s="42"/>
      <c r="D117" s="42"/>
      <c r="E117" s="42"/>
      <c r="F117" s="42"/>
      <c r="G117" s="42"/>
      <c r="H117" s="42"/>
      <c r="I117" s="42"/>
      <c r="J117" s="42"/>
      <c r="K117" s="42"/>
      <c r="L117" s="42"/>
      <c r="M117" s="48"/>
      <c r="N117" s="42"/>
    </row>
    <row r="118" customFormat="false" ht="27" hidden="false" customHeight="true" outlineLevel="0" collapsed="false">
      <c r="A118" s="42"/>
      <c r="B118" s="42"/>
      <c r="C118" s="42"/>
      <c r="D118" s="42"/>
      <c r="E118" s="42"/>
      <c r="F118" s="42"/>
      <c r="G118" s="42"/>
      <c r="H118" s="42"/>
      <c r="I118" s="42"/>
      <c r="J118" s="42"/>
      <c r="K118" s="42"/>
      <c r="L118" s="42"/>
      <c r="M118" s="48"/>
      <c r="N118" s="42"/>
    </row>
    <row r="119" customFormat="false" ht="27" hidden="false" customHeight="true" outlineLevel="0" collapsed="false">
      <c r="A119" s="42"/>
      <c r="B119" s="42"/>
      <c r="C119" s="42"/>
      <c r="D119" s="42"/>
      <c r="E119" s="42"/>
      <c r="F119" s="42"/>
      <c r="G119" s="42"/>
      <c r="H119" s="42"/>
      <c r="I119" s="42"/>
      <c r="J119" s="42"/>
      <c r="K119" s="42"/>
      <c r="L119" s="42"/>
      <c r="M119" s="48"/>
      <c r="N119" s="42"/>
    </row>
    <row r="120" customFormat="false" ht="27" hidden="false" customHeight="true" outlineLevel="0" collapsed="false">
      <c r="A120" s="42"/>
      <c r="B120" s="42"/>
      <c r="C120" s="42"/>
      <c r="D120" s="42"/>
      <c r="E120" s="42"/>
      <c r="F120" s="42"/>
      <c r="G120" s="42"/>
      <c r="H120" s="42"/>
      <c r="I120" s="42"/>
      <c r="J120" s="42"/>
      <c r="K120" s="42"/>
      <c r="L120" s="42"/>
      <c r="M120" s="48"/>
      <c r="N120" s="42"/>
    </row>
    <row r="121" customFormat="false" ht="27" hidden="false" customHeight="true" outlineLevel="0" collapsed="false">
      <c r="A121" s="42"/>
      <c r="B121" s="42"/>
      <c r="C121" s="42"/>
      <c r="D121" s="42"/>
      <c r="E121" s="42"/>
      <c r="F121" s="42"/>
      <c r="G121" s="42"/>
      <c r="H121" s="42"/>
      <c r="I121" s="42"/>
      <c r="J121" s="42"/>
      <c r="K121" s="42"/>
      <c r="L121" s="42"/>
      <c r="M121" s="48"/>
      <c r="N121" s="42"/>
    </row>
    <row r="122" customFormat="false" ht="27" hidden="false" customHeight="true" outlineLevel="0" collapsed="false">
      <c r="A122" s="42"/>
      <c r="B122" s="42"/>
      <c r="C122" s="42"/>
      <c r="D122" s="42"/>
      <c r="E122" s="42"/>
      <c r="F122" s="42"/>
      <c r="G122" s="42"/>
      <c r="H122" s="42"/>
      <c r="I122" s="42"/>
      <c r="J122" s="42"/>
      <c r="K122" s="42"/>
      <c r="L122" s="42"/>
      <c r="M122" s="48"/>
      <c r="N122" s="42"/>
    </row>
    <row r="123" customFormat="false" ht="27" hidden="false" customHeight="true" outlineLevel="0" collapsed="false">
      <c r="A123" s="42"/>
      <c r="B123" s="42"/>
      <c r="C123" s="42"/>
      <c r="D123" s="42"/>
      <c r="E123" s="42"/>
      <c r="F123" s="42"/>
      <c r="G123" s="42"/>
      <c r="H123" s="42"/>
      <c r="I123" s="42"/>
      <c r="J123" s="42"/>
      <c r="K123" s="42"/>
      <c r="L123" s="42"/>
      <c r="M123" s="48"/>
      <c r="N123" s="42"/>
    </row>
    <row r="124" customFormat="false" ht="27" hidden="false" customHeight="true" outlineLevel="0" collapsed="false">
      <c r="A124" s="42"/>
      <c r="B124" s="42"/>
      <c r="C124" s="42"/>
      <c r="D124" s="42"/>
      <c r="E124" s="42"/>
      <c r="F124" s="42"/>
      <c r="G124" s="42"/>
      <c r="H124" s="42"/>
      <c r="I124" s="42"/>
      <c r="J124" s="42"/>
      <c r="K124" s="42"/>
      <c r="L124" s="42"/>
      <c r="M124" s="48"/>
      <c r="N124" s="42"/>
    </row>
    <row r="125" customFormat="false" ht="27" hidden="false" customHeight="true" outlineLevel="0" collapsed="false">
      <c r="A125" s="42"/>
      <c r="B125" s="42"/>
      <c r="C125" s="42"/>
      <c r="D125" s="42"/>
      <c r="E125" s="42"/>
      <c r="F125" s="42"/>
      <c r="G125" s="42"/>
      <c r="H125" s="42"/>
      <c r="I125" s="42"/>
      <c r="J125" s="42"/>
      <c r="K125" s="42"/>
      <c r="L125" s="42"/>
      <c r="M125" s="48"/>
      <c r="N125" s="42"/>
    </row>
    <row r="126" customFormat="false" ht="27" hidden="false" customHeight="true" outlineLevel="0" collapsed="false">
      <c r="A126" s="42"/>
      <c r="B126" s="42"/>
      <c r="C126" s="42"/>
      <c r="D126" s="42"/>
      <c r="E126" s="42"/>
      <c r="F126" s="42"/>
      <c r="G126" s="42"/>
      <c r="H126" s="42"/>
      <c r="I126" s="42"/>
      <c r="J126" s="42"/>
      <c r="K126" s="42"/>
      <c r="L126" s="42"/>
      <c r="M126" s="48"/>
      <c r="N126" s="42"/>
    </row>
    <row r="127" customFormat="false" ht="27" hidden="false" customHeight="true" outlineLevel="0" collapsed="false">
      <c r="A127" s="42"/>
      <c r="B127" s="42"/>
      <c r="C127" s="42"/>
      <c r="D127" s="42"/>
      <c r="E127" s="42"/>
      <c r="F127" s="42"/>
      <c r="G127" s="42"/>
      <c r="H127" s="42"/>
      <c r="I127" s="42"/>
      <c r="J127" s="42"/>
      <c r="K127" s="42"/>
      <c r="L127" s="42"/>
      <c r="M127" s="48"/>
      <c r="N127" s="42"/>
    </row>
    <row r="128" customFormat="false" ht="27" hidden="false" customHeight="true" outlineLevel="0" collapsed="false">
      <c r="A128" s="42"/>
      <c r="B128" s="42"/>
      <c r="C128" s="42"/>
      <c r="D128" s="42"/>
      <c r="E128" s="42"/>
      <c r="F128" s="42"/>
      <c r="G128" s="42"/>
      <c r="H128" s="42"/>
      <c r="I128" s="42"/>
      <c r="J128" s="42"/>
      <c r="K128" s="42"/>
      <c r="L128" s="42"/>
      <c r="M128" s="48"/>
      <c r="N128" s="42"/>
    </row>
    <row r="129" customFormat="false" ht="27" hidden="false" customHeight="true" outlineLevel="0" collapsed="false">
      <c r="A129" s="42"/>
      <c r="B129" s="42"/>
      <c r="C129" s="42"/>
      <c r="D129" s="42"/>
      <c r="E129" s="42"/>
      <c r="F129" s="42"/>
      <c r="G129" s="42"/>
      <c r="H129" s="42"/>
      <c r="I129" s="42"/>
      <c r="J129" s="42"/>
      <c r="K129" s="42"/>
      <c r="L129" s="42"/>
      <c r="M129" s="48"/>
      <c r="N129" s="42"/>
    </row>
    <row r="130" customFormat="false" ht="27" hidden="false" customHeight="true" outlineLevel="0" collapsed="false">
      <c r="A130" s="42"/>
      <c r="B130" s="42"/>
      <c r="C130" s="42"/>
      <c r="D130" s="42"/>
      <c r="E130" s="42"/>
      <c r="F130" s="42"/>
      <c r="G130" s="42"/>
      <c r="H130" s="42"/>
      <c r="I130" s="42"/>
      <c r="J130" s="42"/>
      <c r="K130" s="42"/>
      <c r="L130" s="42"/>
      <c r="M130" s="48"/>
      <c r="N130" s="42"/>
    </row>
    <row r="131" customFormat="false" ht="27" hidden="false" customHeight="true" outlineLevel="0" collapsed="false">
      <c r="A131" s="42"/>
      <c r="B131" s="42"/>
      <c r="C131" s="42"/>
      <c r="D131" s="42"/>
      <c r="E131" s="42"/>
      <c r="F131" s="42"/>
      <c r="G131" s="42"/>
      <c r="H131" s="42"/>
      <c r="I131" s="42"/>
      <c r="J131" s="42"/>
      <c r="K131" s="42"/>
      <c r="L131" s="42"/>
      <c r="M131" s="48"/>
      <c r="N131" s="42"/>
    </row>
    <row r="132" customFormat="false" ht="27" hidden="false" customHeight="true" outlineLevel="0" collapsed="false">
      <c r="A132" s="42"/>
      <c r="B132" s="42"/>
      <c r="C132" s="42"/>
      <c r="D132" s="42"/>
      <c r="E132" s="42"/>
      <c r="F132" s="42"/>
      <c r="G132" s="42"/>
      <c r="H132" s="42"/>
      <c r="I132" s="42"/>
      <c r="J132" s="42"/>
      <c r="K132" s="42"/>
      <c r="L132" s="42"/>
      <c r="M132" s="48"/>
      <c r="N132" s="42"/>
    </row>
    <row r="133" customFormat="false" ht="27" hidden="false" customHeight="true" outlineLevel="0" collapsed="false">
      <c r="A133" s="42"/>
      <c r="B133" s="42"/>
      <c r="C133" s="42"/>
      <c r="D133" s="42"/>
      <c r="E133" s="42"/>
      <c r="F133" s="42"/>
      <c r="G133" s="42"/>
      <c r="H133" s="42"/>
      <c r="I133" s="42"/>
      <c r="J133" s="42"/>
      <c r="K133" s="42"/>
      <c r="L133" s="42"/>
      <c r="M133" s="48"/>
      <c r="N133" s="42"/>
    </row>
    <row r="134" customFormat="false" ht="27" hidden="false" customHeight="true" outlineLevel="0" collapsed="false">
      <c r="A134" s="42"/>
      <c r="B134" s="42"/>
      <c r="C134" s="42"/>
      <c r="D134" s="42"/>
      <c r="E134" s="42"/>
      <c r="F134" s="42"/>
      <c r="G134" s="42"/>
      <c r="H134" s="42"/>
      <c r="I134" s="42"/>
      <c r="J134" s="42"/>
      <c r="K134" s="42"/>
      <c r="L134" s="42"/>
      <c r="M134" s="48"/>
      <c r="N134" s="42"/>
    </row>
    <row r="135" customFormat="false" ht="27" hidden="false" customHeight="true" outlineLevel="0" collapsed="false">
      <c r="A135" s="42"/>
      <c r="B135" s="42"/>
      <c r="C135" s="42"/>
      <c r="D135" s="42"/>
      <c r="E135" s="42"/>
      <c r="F135" s="42"/>
      <c r="G135" s="42"/>
      <c r="H135" s="42"/>
      <c r="I135" s="42"/>
      <c r="J135" s="42"/>
      <c r="K135" s="42"/>
      <c r="L135" s="42"/>
      <c r="M135" s="48"/>
      <c r="N135" s="42"/>
    </row>
    <row r="136" customFormat="false" ht="27" hidden="false" customHeight="true" outlineLevel="0" collapsed="false">
      <c r="A136" s="42"/>
      <c r="B136" s="42"/>
      <c r="C136" s="42"/>
      <c r="D136" s="42"/>
      <c r="E136" s="42"/>
      <c r="F136" s="42"/>
      <c r="G136" s="42"/>
      <c r="H136" s="42"/>
      <c r="I136" s="42"/>
      <c r="J136" s="42"/>
      <c r="K136" s="42"/>
      <c r="L136" s="42"/>
      <c r="M136" s="48"/>
      <c r="N136" s="42"/>
    </row>
    <row r="137" customFormat="false" ht="27" hidden="false" customHeight="true" outlineLevel="0" collapsed="false">
      <c r="A137" s="42"/>
      <c r="B137" s="42"/>
      <c r="C137" s="42"/>
      <c r="D137" s="42"/>
      <c r="E137" s="42"/>
      <c r="F137" s="42"/>
      <c r="G137" s="42"/>
      <c r="H137" s="42"/>
      <c r="I137" s="42"/>
      <c r="J137" s="42"/>
      <c r="K137" s="42"/>
      <c r="L137" s="42"/>
      <c r="M137" s="48"/>
      <c r="N137" s="42"/>
    </row>
    <row r="138" customFormat="false" ht="27" hidden="false" customHeight="true" outlineLevel="0" collapsed="false">
      <c r="A138" s="42"/>
      <c r="B138" s="42"/>
      <c r="C138" s="42"/>
      <c r="D138" s="42"/>
      <c r="E138" s="42"/>
      <c r="F138" s="42"/>
      <c r="G138" s="42"/>
      <c r="H138" s="42"/>
      <c r="I138" s="42"/>
      <c r="J138" s="42"/>
      <c r="K138" s="42"/>
      <c r="L138" s="42"/>
      <c r="M138" s="48"/>
      <c r="N138" s="42"/>
    </row>
    <row r="139" customFormat="false" ht="27" hidden="false" customHeight="true" outlineLevel="0" collapsed="false">
      <c r="A139" s="42"/>
      <c r="B139" s="42"/>
      <c r="C139" s="42"/>
      <c r="D139" s="42"/>
      <c r="E139" s="42"/>
      <c r="F139" s="42"/>
      <c r="G139" s="42"/>
      <c r="H139" s="42"/>
      <c r="I139" s="42"/>
      <c r="J139" s="42"/>
      <c r="K139" s="42"/>
      <c r="L139" s="42"/>
      <c r="M139" s="48"/>
      <c r="N139" s="42"/>
    </row>
    <row r="140" customFormat="false" ht="27" hidden="false" customHeight="true" outlineLevel="0" collapsed="false">
      <c r="A140" s="42"/>
      <c r="B140" s="42"/>
      <c r="C140" s="42"/>
      <c r="D140" s="42"/>
      <c r="E140" s="42"/>
      <c r="F140" s="42"/>
      <c r="G140" s="42"/>
      <c r="H140" s="42"/>
      <c r="I140" s="42"/>
      <c r="J140" s="42"/>
      <c r="K140" s="42"/>
      <c r="L140" s="42"/>
      <c r="M140" s="48"/>
      <c r="N140" s="42"/>
    </row>
    <row r="141" customFormat="false" ht="27" hidden="false" customHeight="true" outlineLevel="0" collapsed="false">
      <c r="A141" s="42"/>
      <c r="B141" s="42"/>
      <c r="C141" s="42"/>
      <c r="D141" s="42"/>
      <c r="E141" s="42"/>
      <c r="F141" s="42"/>
      <c r="G141" s="42"/>
      <c r="H141" s="42"/>
      <c r="I141" s="42"/>
      <c r="J141" s="42"/>
      <c r="K141" s="42"/>
      <c r="L141" s="42"/>
      <c r="M141" s="48"/>
      <c r="N141" s="42"/>
    </row>
    <row r="142" customFormat="false" ht="27" hidden="false" customHeight="true" outlineLevel="0" collapsed="false">
      <c r="A142" s="42"/>
      <c r="B142" s="42"/>
      <c r="C142" s="42"/>
      <c r="D142" s="42"/>
      <c r="E142" s="42"/>
      <c r="F142" s="42"/>
      <c r="G142" s="42"/>
      <c r="H142" s="42"/>
      <c r="I142" s="42"/>
      <c r="J142" s="42"/>
      <c r="K142" s="42"/>
      <c r="L142" s="42"/>
      <c r="M142" s="48"/>
      <c r="N142" s="42"/>
    </row>
    <row r="143" customFormat="false" ht="27" hidden="false" customHeight="true" outlineLevel="0" collapsed="false">
      <c r="A143" s="42"/>
      <c r="B143" s="42"/>
      <c r="C143" s="42"/>
      <c r="D143" s="42"/>
      <c r="E143" s="42"/>
      <c r="F143" s="42"/>
      <c r="G143" s="42"/>
      <c r="H143" s="42"/>
      <c r="I143" s="42"/>
      <c r="J143" s="42"/>
      <c r="K143" s="42"/>
      <c r="L143" s="42"/>
      <c r="M143" s="48"/>
      <c r="N143" s="42"/>
    </row>
    <row r="144" customFormat="false" ht="27" hidden="false" customHeight="true" outlineLevel="0" collapsed="false">
      <c r="A144" s="42"/>
      <c r="B144" s="42"/>
      <c r="C144" s="42"/>
      <c r="D144" s="42"/>
      <c r="E144" s="42"/>
      <c r="F144" s="42"/>
      <c r="G144" s="42"/>
      <c r="H144" s="42"/>
      <c r="I144" s="42"/>
      <c r="J144" s="42"/>
      <c r="K144" s="42"/>
      <c r="L144" s="42"/>
      <c r="M144" s="48"/>
      <c r="N144" s="42"/>
    </row>
    <row r="145" customFormat="false" ht="27" hidden="false" customHeight="true" outlineLevel="0" collapsed="false">
      <c r="A145" s="42"/>
      <c r="B145" s="42"/>
      <c r="C145" s="42"/>
      <c r="D145" s="42"/>
      <c r="E145" s="42"/>
      <c r="F145" s="42"/>
      <c r="G145" s="42"/>
      <c r="H145" s="42"/>
      <c r="I145" s="42"/>
      <c r="J145" s="42"/>
      <c r="K145" s="42"/>
      <c r="L145" s="42"/>
      <c r="M145" s="48"/>
      <c r="N145" s="42"/>
    </row>
    <row r="146" customFormat="false" ht="27" hidden="false" customHeight="true" outlineLevel="0" collapsed="false">
      <c r="A146" s="42"/>
      <c r="B146" s="42"/>
      <c r="C146" s="42"/>
      <c r="D146" s="42"/>
      <c r="E146" s="42"/>
      <c r="F146" s="42"/>
      <c r="G146" s="42"/>
      <c r="H146" s="42"/>
      <c r="I146" s="42"/>
      <c r="J146" s="42"/>
      <c r="K146" s="42"/>
      <c r="L146" s="42"/>
      <c r="M146" s="48"/>
      <c r="N146" s="42"/>
    </row>
    <row r="147" customFormat="false" ht="27" hidden="false" customHeight="true" outlineLevel="0" collapsed="false">
      <c r="A147" s="42"/>
      <c r="B147" s="42"/>
      <c r="C147" s="42"/>
      <c r="D147" s="42"/>
      <c r="E147" s="42"/>
      <c r="F147" s="42"/>
      <c r="G147" s="42"/>
      <c r="H147" s="42"/>
      <c r="I147" s="42"/>
      <c r="J147" s="42"/>
      <c r="K147" s="42"/>
      <c r="L147" s="42"/>
      <c r="M147" s="48"/>
      <c r="N147" s="42"/>
    </row>
    <row r="148" customFormat="false" ht="27" hidden="false" customHeight="true" outlineLevel="0" collapsed="false">
      <c r="A148" s="42"/>
      <c r="B148" s="42"/>
      <c r="C148" s="42"/>
      <c r="D148" s="42"/>
      <c r="E148" s="42"/>
      <c r="F148" s="42"/>
      <c r="G148" s="42"/>
      <c r="H148" s="42"/>
      <c r="I148" s="42"/>
      <c r="J148" s="42"/>
      <c r="K148" s="42"/>
      <c r="L148" s="42"/>
      <c r="M148" s="48"/>
      <c r="N148" s="42"/>
    </row>
    <row r="149" customFormat="false" ht="27" hidden="false" customHeight="true" outlineLevel="0" collapsed="false">
      <c r="A149" s="42"/>
      <c r="B149" s="42"/>
      <c r="C149" s="42"/>
      <c r="D149" s="42"/>
      <c r="E149" s="42"/>
      <c r="F149" s="42"/>
      <c r="G149" s="42"/>
      <c r="H149" s="42"/>
      <c r="I149" s="42"/>
      <c r="J149" s="42"/>
      <c r="K149" s="42"/>
      <c r="L149" s="42"/>
      <c r="M149" s="48"/>
      <c r="N149" s="42"/>
    </row>
    <row r="150" customFormat="false" ht="27" hidden="false" customHeight="true" outlineLevel="0" collapsed="false">
      <c r="A150" s="42"/>
      <c r="B150" s="42"/>
      <c r="C150" s="42"/>
      <c r="D150" s="42"/>
      <c r="E150" s="42"/>
      <c r="F150" s="42"/>
      <c r="G150" s="42"/>
      <c r="H150" s="42"/>
      <c r="I150" s="42"/>
      <c r="J150" s="42"/>
      <c r="K150" s="42"/>
      <c r="L150" s="42"/>
      <c r="M150" s="48"/>
      <c r="N150" s="42"/>
    </row>
    <row r="151" customFormat="false" ht="27" hidden="false" customHeight="true" outlineLevel="0" collapsed="false">
      <c r="A151" s="42"/>
      <c r="B151" s="42"/>
      <c r="C151" s="42"/>
      <c r="D151" s="42"/>
      <c r="E151" s="42"/>
      <c r="F151" s="42"/>
      <c r="G151" s="42"/>
      <c r="H151" s="42"/>
      <c r="I151" s="42"/>
      <c r="J151" s="42"/>
      <c r="K151" s="42"/>
      <c r="L151" s="42"/>
      <c r="M151" s="48"/>
      <c r="N151" s="42"/>
    </row>
    <row r="152" customFormat="false" ht="27" hidden="false" customHeight="true" outlineLevel="0" collapsed="false">
      <c r="A152" s="42"/>
      <c r="B152" s="42"/>
      <c r="C152" s="42"/>
      <c r="D152" s="42"/>
      <c r="E152" s="42"/>
      <c r="F152" s="42"/>
      <c r="G152" s="42"/>
      <c r="H152" s="42"/>
      <c r="I152" s="42"/>
      <c r="J152" s="42"/>
      <c r="K152" s="42"/>
      <c r="L152" s="42"/>
      <c r="M152" s="48"/>
      <c r="N152" s="42"/>
    </row>
    <row r="153" customFormat="false" ht="27" hidden="false" customHeight="true" outlineLevel="0" collapsed="false">
      <c r="A153" s="42"/>
      <c r="B153" s="42"/>
      <c r="C153" s="42"/>
      <c r="D153" s="42"/>
      <c r="E153" s="42"/>
      <c r="F153" s="42"/>
      <c r="G153" s="42"/>
      <c r="H153" s="42"/>
      <c r="I153" s="42"/>
      <c r="J153" s="42"/>
      <c r="K153" s="42"/>
      <c r="L153" s="42"/>
      <c r="M153" s="48"/>
      <c r="N153" s="42"/>
    </row>
    <row r="154" customFormat="false" ht="27" hidden="false" customHeight="true" outlineLevel="0" collapsed="false">
      <c r="A154" s="42"/>
      <c r="B154" s="42"/>
      <c r="C154" s="42"/>
      <c r="D154" s="42"/>
      <c r="E154" s="42"/>
      <c r="F154" s="42"/>
      <c r="G154" s="42"/>
      <c r="H154" s="42"/>
      <c r="I154" s="42"/>
      <c r="J154" s="42"/>
      <c r="K154" s="42"/>
      <c r="L154" s="42"/>
      <c r="M154" s="48"/>
      <c r="N154" s="42"/>
    </row>
    <row r="155" customFormat="false" ht="27" hidden="false" customHeight="true" outlineLevel="0" collapsed="false">
      <c r="A155" s="42"/>
      <c r="B155" s="42"/>
      <c r="C155" s="42"/>
      <c r="D155" s="42"/>
      <c r="E155" s="42"/>
      <c r="F155" s="42"/>
      <c r="G155" s="42"/>
      <c r="H155" s="42"/>
      <c r="I155" s="42"/>
      <c r="J155" s="42"/>
      <c r="K155" s="42"/>
      <c r="L155" s="42"/>
      <c r="M155" s="48"/>
      <c r="N155" s="42"/>
    </row>
    <row r="156" customFormat="false" ht="27" hidden="false" customHeight="true" outlineLevel="0" collapsed="false">
      <c r="A156" s="42"/>
      <c r="B156" s="42"/>
      <c r="C156" s="42"/>
      <c r="D156" s="42"/>
      <c r="E156" s="42"/>
      <c r="F156" s="42"/>
      <c r="G156" s="42"/>
      <c r="H156" s="42"/>
      <c r="I156" s="42"/>
      <c r="J156" s="42"/>
      <c r="K156" s="42"/>
      <c r="L156" s="42"/>
      <c r="M156" s="48"/>
      <c r="N156" s="42"/>
    </row>
    <row r="157" customFormat="false" ht="27" hidden="false" customHeight="true" outlineLevel="0" collapsed="false">
      <c r="A157" s="42"/>
      <c r="B157" s="42"/>
      <c r="C157" s="42"/>
      <c r="D157" s="42"/>
      <c r="E157" s="42"/>
      <c r="F157" s="42"/>
      <c r="G157" s="42"/>
      <c r="H157" s="42"/>
      <c r="I157" s="42"/>
      <c r="J157" s="42"/>
      <c r="K157" s="42"/>
      <c r="L157" s="42"/>
      <c r="M157" s="48"/>
      <c r="N157" s="42"/>
    </row>
    <row r="158" customFormat="false" ht="27" hidden="false" customHeight="true" outlineLevel="0" collapsed="false">
      <c r="A158" s="42"/>
      <c r="B158" s="42"/>
      <c r="C158" s="42"/>
      <c r="D158" s="42"/>
      <c r="E158" s="42"/>
      <c r="F158" s="42"/>
      <c r="G158" s="42"/>
      <c r="H158" s="42"/>
      <c r="I158" s="42"/>
      <c r="J158" s="42"/>
      <c r="K158" s="42"/>
      <c r="L158" s="42"/>
      <c r="M158" s="48"/>
      <c r="N158" s="42"/>
    </row>
    <row r="159" customFormat="false" ht="27" hidden="false" customHeight="true" outlineLevel="0" collapsed="false">
      <c r="A159" s="42"/>
      <c r="B159" s="42"/>
      <c r="C159" s="42"/>
      <c r="D159" s="42"/>
      <c r="E159" s="42"/>
      <c r="F159" s="42"/>
      <c r="G159" s="42"/>
      <c r="H159" s="42"/>
      <c r="I159" s="42"/>
      <c r="J159" s="42"/>
      <c r="K159" s="42"/>
      <c r="L159" s="42"/>
      <c r="M159" s="48"/>
      <c r="N159" s="42"/>
    </row>
    <row r="160" customFormat="false" ht="27" hidden="false" customHeight="true" outlineLevel="0" collapsed="false">
      <c r="A160" s="42"/>
      <c r="B160" s="42"/>
      <c r="C160" s="42"/>
      <c r="D160" s="42"/>
      <c r="E160" s="42"/>
      <c r="F160" s="42"/>
      <c r="G160" s="42"/>
      <c r="H160" s="42"/>
      <c r="I160" s="42"/>
      <c r="J160" s="42"/>
      <c r="K160" s="42"/>
      <c r="L160" s="42"/>
      <c r="M160" s="48"/>
      <c r="N160" s="42"/>
    </row>
    <row r="161" customFormat="false" ht="27" hidden="false" customHeight="true" outlineLevel="0" collapsed="false">
      <c r="A161" s="42"/>
      <c r="B161" s="42"/>
      <c r="C161" s="42"/>
      <c r="D161" s="42"/>
      <c r="E161" s="42"/>
      <c r="F161" s="42"/>
      <c r="G161" s="42"/>
      <c r="H161" s="42"/>
      <c r="I161" s="42"/>
      <c r="J161" s="42"/>
      <c r="K161" s="42"/>
      <c r="L161" s="42"/>
      <c r="M161" s="48"/>
      <c r="N161" s="42"/>
    </row>
    <row r="162" customFormat="false" ht="27" hidden="false" customHeight="true" outlineLevel="0" collapsed="false">
      <c r="A162" s="42"/>
      <c r="B162" s="42"/>
      <c r="C162" s="42"/>
      <c r="D162" s="42"/>
      <c r="E162" s="42"/>
      <c r="F162" s="42"/>
      <c r="G162" s="42"/>
      <c r="H162" s="42"/>
      <c r="I162" s="42"/>
      <c r="J162" s="42"/>
      <c r="K162" s="42"/>
      <c r="L162" s="42"/>
      <c r="M162" s="48"/>
      <c r="N162" s="42"/>
    </row>
    <row r="163" customFormat="false" ht="27" hidden="false" customHeight="true" outlineLevel="0" collapsed="false">
      <c r="A163" s="42"/>
      <c r="B163" s="42"/>
      <c r="C163" s="42"/>
      <c r="D163" s="42"/>
      <c r="E163" s="42"/>
      <c r="F163" s="42"/>
      <c r="G163" s="42"/>
      <c r="H163" s="42"/>
      <c r="I163" s="42"/>
      <c r="J163" s="42"/>
      <c r="K163" s="42"/>
      <c r="L163" s="42"/>
      <c r="M163" s="48"/>
      <c r="N163" s="42"/>
    </row>
    <row r="164" customFormat="false" ht="27" hidden="false" customHeight="true" outlineLevel="0" collapsed="false">
      <c r="A164" s="42"/>
      <c r="B164" s="42"/>
      <c r="C164" s="42"/>
      <c r="D164" s="42"/>
      <c r="E164" s="42"/>
      <c r="F164" s="42"/>
      <c r="G164" s="42"/>
      <c r="H164" s="42"/>
      <c r="I164" s="42"/>
      <c r="J164" s="42"/>
      <c r="K164" s="42"/>
      <c r="L164" s="42"/>
      <c r="M164" s="48"/>
      <c r="N164" s="42"/>
    </row>
    <row r="165" customFormat="false" ht="27" hidden="false" customHeight="true" outlineLevel="0" collapsed="false">
      <c r="A165" s="42"/>
      <c r="B165" s="42"/>
      <c r="C165" s="42"/>
      <c r="D165" s="42"/>
      <c r="E165" s="42"/>
      <c r="F165" s="42"/>
      <c r="G165" s="42"/>
      <c r="H165" s="42"/>
      <c r="I165" s="42"/>
      <c r="J165" s="42"/>
      <c r="K165" s="42"/>
      <c r="L165" s="42"/>
      <c r="M165" s="48"/>
      <c r="N165" s="42"/>
    </row>
    <row r="166" customFormat="false" ht="27" hidden="false" customHeight="true" outlineLevel="0" collapsed="false">
      <c r="A166" s="42"/>
      <c r="B166" s="42"/>
      <c r="C166" s="42"/>
      <c r="D166" s="42"/>
      <c r="E166" s="42"/>
      <c r="F166" s="42"/>
      <c r="G166" s="42"/>
      <c r="H166" s="42"/>
      <c r="I166" s="42"/>
      <c r="J166" s="42"/>
      <c r="K166" s="42"/>
      <c r="L166" s="42"/>
      <c r="M166" s="48"/>
      <c r="N166" s="42"/>
    </row>
    <row r="167" customFormat="false" ht="27" hidden="false" customHeight="true" outlineLevel="0" collapsed="false">
      <c r="A167" s="42"/>
      <c r="B167" s="42"/>
      <c r="C167" s="42"/>
      <c r="D167" s="42"/>
      <c r="E167" s="42"/>
      <c r="F167" s="42"/>
      <c r="G167" s="42"/>
      <c r="H167" s="42"/>
      <c r="I167" s="42"/>
      <c r="J167" s="42"/>
      <c r="K167" s="42"/>
      <c r="L167" s="42"/>
      <c r="M167" s="48"/>
      <c r="N167" s="42"/>
    </row>
    <row r="168" customFormat="false" ht="27" hidden="false" customHeight="true" outlineLevel="0" collapsed="false">
      <c r="A168" s="42"/>
      <c r="B168" s="42"/>
      <c r="C168" s="42"/>
      <c r="D168" s="42"/>
      <c r="E168" s="42"/>
      <c r="F168" s="42"/>
      <c r="G168" s="42"/>
      <c r="H168" s="42"/>
      <c r="I168" s="42"/>
      <c r="J168" s="42"/>
      <c r="K168" s="42"/>
      <c r="L168" s="42"/>
      <c r="M168" s="48"/>
      <c r="N168" s="42"/>
    </row>
    <row r="169" customFormat="false" ht="27" hidden="false" customHeight="true" outlineLevel="0" collapsed="false">
      <c r="A169" s="42"/>
      <c r="B169" s="42"/>
      <c r="C169" s="42"/>
      <c r="D169" s="42"/>
      <c r="E169" s="42"/>
      <c r="F169" s="42"/>
      <c r="G169" s="42"/>
      <c r="H169" s="42"/>
      <c r="I169" s="42"/>
      <c r="J169" s="42"/>
      <c r="K169" s="42"/>
      <c r="L169" s="42"/>
      <c r="M169" s="48"/>
      <c r="N169" s="42"/>
    </row>
    <row r="170" customFormat="false" ht="27" hidden="false" customHeight="true" outlineLevel="0" collapsed="false">
      <c r="A170" s="42"/>
      <c r="B170" s="42"/>
      <c r="C170" s="42"/>
      <c r="D170" s="42"/>
      <c r="E170" s="42"/>
      <c r="F170" s="42"/>
      <c r="G170" s="42"/>
      <c r="H170" s="42"/>
      <c r="I170" s="42"/>
      <c r="J170" s="42"/>
      <c r="K170" s="42"/>
      <c r="L170" s="42"/>
      <c r="M170" s="48"/>
      <c r="N170" s="42"/>
    </row>
    <row r="171" customFormat="false" ht="27" hidden="false" customHeight="true" outlineLevel="0" collapsed="false">
      <c r="A171" s="42"/>
      <c r="B171" s="42"/>
      <c r="C171" s="42"/>
      <c r="D171" s="42"/>
      <c r="E171" s="42"/>
      <c r="F171" s="42"/>
      <c r="G171" s="42"/>
      <c r="H171" s="42"/>
      <c r="I171" s="42"/>
      <c r="J171" s="42"/>
      <c r="K171" s="42"/>
      <c r="L171" s="42"/>
      <c r="M171" s="48"/>
      <c r="N171" s="42"/>
    </row>
    <row r="172" customFormat="false" ht="27" hidden="false" customHeight="true" outlineLevel="0" collapsed="false">
      <c r="A172" s="42"/>
      <c r="B172" s="42"/>
      <c r="C172" s="42"/>
      <c r="D172" s="42"/>
      <c r="E172" s="42"/>
      <c r="F172" s="42"/>
      <c r="G172" s="42"/>
      <c r="H172" s="42"/>
      <c r="I172" s="42"/>
      <c r="J172" s="42"/>
      <c r="K172" s="42"/>
      <c r="L172" s="42"/>
      <c r="M172" s="48"/>
      <c r="N172" s="42"/>
    </row>
    <row r="173" customFormat="false" ht="27" hidden="false" customHeight="true" outlineLevel="0" collapsed="false">
      <c r="A173" s="42"/>
      <c r="B173" s="42"/>
      <c r="C173" s="42"/>
      <c r="D173" s="42"/>
      <c r="E173" s="42"/>
      <c r="F173" s="42"/>
      <c r="G173" s="42"/>
      <c r="H173" s="42"/>
      <c r="I173" s="42"/>
      <c r="J173" s="42"/>
      <c r="K173" s="42"/>
      <c r="L173" s="42"/>
      <c r="M173" s="48"/>
      <c r="N173" s="42"/>
    </row>
    <row r="174" customFormat="false" ht="27" hidden="false" customHeight="true" outlineLevel="0" collapsed="false">
      <c r="A174" s="42"/>
      <c r="B174" s="42"/>
      <c r="C174" s="42"/>
      <c r="D174" s="42"/>
      <c r="E174" s="42"/>
      <c r="F174" s="42"/>
      <c r="G174" s="42"/>
      <c r="H174" s="42"/>
      <c r="I174" s="42"/>
      <c r="J174" s="42"/>
      <c r="K174" s="42"/>
      <c r="L174" s="42"/>
      <c r="M174" s="48"/>
      <c r="N174" s="42"/>
    </row>
    <row r="175" customFormat="false" ht="27" hidden="false" customHeight="true" outlineLevel="0" collapsed="false">
      <c r="A175" s="42"/>
      <c r="B175" s="42"/>
      <c r="C175" s="42"/>
      <c r="D175" s="42"/>
      <c r="E175" s="42"/>
      <c r="F175" s="42"/>
      <c r="G175" s="42"/>
      <c r="H175" s="42"/>
      <c r="I175" s="42"/>
      <c r="J175" s="42"/>
      <c r="K175" s="42"/>
      <c r="L175" s="42"/>
      <c r="M175" s="48"/>
      <c r="N175" s="42"/>
    </row>
    <row r="176" customFormat="false" ht="27" hidden="false" customHeight="true" outlineLevel="0" collapsed="false">
      <c r="A176" s="42"/>
      <c r="B176" s="42"/>
      <c r="C176" s="42"/>
      <c r="D176" s="42"/>
      <c r="E176" s="42"/>
      <c r="F176" s="42"/>
      <c r="G176" s="42"/>
      <c r="H176" s="42"/>
      <c r="I176" s="42"/>
      <c r="J176" s="42"/>
      <c r="K176" s="42"/>
      <c r="L176" s="42"/>
      <c r="M176" s="48"/>
      <c r="N176" s="42"/>
    </row>
    <row r="177" customFormat="false" ht="27" hidden="false" customHeight="true" outlineLevel="0" collapsed="false">
      <c r="A177" s="42"/>
      <c r="B177" s="42"/>
      <c r="C177" s="42"/>
      <c r="D177" s="42"/>
      <c r="E177" s="42"/>
      <c r="F177" s="42"/>
      <c r="G177" s="42"/>
      <c r="H177" s="42"/>
      <c r="I177" s="42"/>
      <c r="J177" s="42"/>
      <c r="K177" s="42"/>
      <c r="L177" s="42"/>
      <c r="M177" s="48"/>
      <c r="N177" s="42"/>
    </row>
    <row r="178" customFormat="false" ht="27" hidden="false" customHeight="true" outlineLevel="0" collapsed="false">
      <c r="A178" s="42"/>
      <c r="B178" s="42"/>
      <c r="C178" s="42"/>
      <c r="D178" s="42"/>
      <c r="E178" s="42"/>
      <c r="F178" s="42"/>
      <c r="G178" s="42"/>
      <c r="H178" s="42"/>
      <c r="I178" s="42"/>
      <c r="J178" s="42"/>
      <c r="K178" s="42"/>
      <c r="L178" s="42"/>
      <c r="M178" s="48"/>
      <c r="N178" s="42"/>
    </row>
    <row r="179" customFormat="false" ht="27" hidden="false" customHeight="true" outlineLevel="0" collapsed="false">
      <c r="A179" s="42"/>
      <c r="B179" s="42"/>
      <c r="C179" s="42"/>
      <c r="D179" s="42"/>
      <c r="E179" s="42"/>
      <c r="F179" s="42"/>
      <c r="G179" s="42"/>
      <c r="H179" s="42"/>
      <c r="I179" s="42"/>
      <c r="J179" s="42"/>
      <c r="K179" s="42"/>
      <c r="L179" s="42"/>
      <c r="M179" s="48"/>
      <c r="N179" s="42"/>
    </row>
    <row r="180" customFormat="false" ht="27" hidden="false" customHeight="true" outlineLevel="0" collapsed="false">
      <c r="A180" s="42"/>
      <c r="B180" s="42"/>
      <c r="C180" s="42"/>
      <c r="D180" s="42"/>
      <c r="E180" s="42"/>
      <c r="F180" s="42"/>
      <c r="G180" s="42"/>
      <c r="H180" s="42"/>
      <c r="I180" s="42"/>
      <c r="J180" s="42"/>
      <c r="K180" s="42"/>
      <c r="L180" s="42"/>
      <c r="M180" s="48"/>
      <c r="N180" s="42"/>
    </row>
    <row r="181" customFormat="false" ht="27" hidden="false" customHeight="true" outlineLevel="0" collapsed="false">
      <c r="A181" s="42"/>
      <c r="B181" s="42"/>
      <c r="C181" s="42"/>
      <c r="D181" s="42"/>
      <c r="E181" s="42"/>
      <c r="F181" s="42"/>
      <c r="G181" s="42"/>
      <c r="H181" s="42"/>
      <c r="I181" s="42"/>
      <c r="J181" s="42"/>
      <c r="K181" s="42"/>
      <c r="L181" s="42"/>
      <c r="M181" s="48"/>
      <c r="N181" s="42"/>
    </row>
    <row r="182" customFormat="false" ht="27" hidden="false" customHeight="true" outlineLevel="0" collapsed="false">
      <c r="A182" s="42"/>
      <c r="B182" s="42"/>
      <c r="C182" s="42"/>
      <c r="D182" s="42"/>
      <c r="E182" s="42"/>
      <c r="F182" s="42"/>
      <c r="G182" s="42"/>
      <c r="H182" s="42"/>
      <c r="I182" s="42"/>
      <c r="J182" s="42"/>
      <c r="K182" s="42"/>
      <c r="L182" s="42"/>
      <c r="M182" s="48"/>
      <c r="N182" s="42"/>
    </row>
    <row r="183" customFormat="false" ht="27" hidden="false" customHeight="true" outlineLevel="0" collapsed="false">
      <c r="A183" s="42"/>
      <c r="B183" s="42"/>
      <c r="C183" s="42"/>
      <c r="D183" s="42"/>
      <c r="E183" s="42"/>
      <c r="F183" s="42"/>
      <c r="G183" s="42"/>
      <c r="H183" s="42"/>
      <c r="I183" s="42"/>
      <c r="J183" s="42"/>
      <c r="K183" s="42"/>
      <c r="L183" s="42"/>
      <c r="M183" s="48"/>
      <c r="N183" s="42"/>
    </row>
    <row r="184" customFormat="false" ht="27" hidden="false" customHeight="true" outlineLevel="0" collapsed="false">
      <c r="A184" s="42"/>
      <c r="B184" s="42"/>
      <c r="C184" s="42"/>
      <c r="D184" s="42"/>
      <c r="E184" s="42"/>
      <c r="F184" s="42"/>
      <c r="G184" s="42"/>
      <c r="H184" s="42"/>
      <c r="I184" s="42"/>
      <c r="J184" s="42"/>
      <c r="K184" s="42"/>
      <c r="L184" s="42"/>
      <c r="M184" s="48"/>
      <c r="N184" s="42"/>
    </row>
    <row r="185" customFormat="false" ht="27" hidden="false" customHeight="true" outlineLevel="0" collapsed="false">
      <c r="A185" s="42"/>
      <c r="B185" s="42"/>
      <c r="C185" s="42"/>
      <c r="D185" s="42"/>
      <c r="E185" s="42"/>
      <c r="F185" s="42"/>
      <c r="G185" s="42"/>
      <c r="H185" s="42"/>
      <c r="I185" s="42"/>
      <c r="J185" s="42"/>
      <c r="K185" s="42"/>
      <c r="L185" s="42"/>
      <c r="M185" s="48"/>
      <c r="N185" s="42"/>
    </row>
    <row r="186" customFormat="false" ht="27" hidden="false" customHeight="true" outlineLevel="0" collapsed="false">
      <c r="A186" s="42"/>
      <c r="B186" s="42"/>
      <c r="C186" s="42"/>
      <c r="D186" s="42"/>
      <c r="E186" s="42"/>
      <c r="F186" s="42"/>
      <c r="G186" s="42"/>
      <c r="H186" s="42"/>
      <c r="I186" s="42"/>
      <c r="J186" s="42"/>
      <c r="K186" s="42"/>
      <c r="L186" s="42"/>
      <c r="M186" s="48"/>
      <c r="N186" s="42"/>
    </row>
    <row r="187" customFormat="false" ht="27" hidden="false" customHeight="true" outlineLevel="0" collapsed="false">
      <c r="A187" s="42"/>
      <c r="B187" s="42"/>
      <c r="C187" s="42"/>
      <c r="D187" s="42"/>
      <c r="E187" s="42"/>
      <c r="F187" s="42"/>
      <c r="G187" s="42"/>
      <c r="H187" s="42"/>
      <c r="I187" s="42"/>
      <c r="J187" s="42"/>
      <c r="K187" s="42"/>
      <c r="L187" s="42"/>
      <c r="M187" s="48"/>
      <c r="N187" s="42"/>
    </row>
    <row r="188" customFormat="false" ht="27" hidden="false" customHeight="true" outlineLevel="0" collapsed="false">
      <c r="A188" s="42"/>
      <c r="B188" s="42"/>
      <c r="C188" s="42"/>
      <c r="D188" s="42"/>
      <c r="E188" s="42"/>
      <c r="F188" s="42"/>
      <c r="G188" s="42"/>
      <c r="H188" s="42"/>
      <c r="I188" s="42"/>
      <c r="J188" s="42"/>
      <c r="K188" s="42"/>
      <c r="L188" s="42"/>
      <c r="M188" s="48"/>
      <c r="N188" s="42"/>
    </row>
    <row r="189" customFormat="false" ht="27" hidden="false" customHeight="true" outlineLevel="0" collapsed="false">
      <c r="A189" s="42"/>
      <c r="B189" s="42"/>
      <c r="C189" s="42"/>
      <c r="D189" s="42"/>
      <c r="E189" s="42"/>
      <c r="F189" s="42"/>
      <c r="G189" s="42"/>
      <c r="H189" s="42"/>
      <c r="I189" s="42"/>
      <c r="J189" s="42"/>
      <c r="K189" s="42"/>
      <c r="L189" s="42"/>
      <c r="M189" s="48"/>
      <c r="N189" s="42"/>
    </row>
    <row r="190" customFormat="false" ht="27" hidden="false" customHeight="true" outlineLevel="0" collapsed="false">
      <c r="A190" s="42"/>
      <c r="B190" s="42"/>
      <c r="C190" s="42"/>
      <c r="D190" s="42"/>
      <c r="E190" s="42"/>
      <c r="F190" s="42"/>
      <c r="G190" s="42"/>
      <c r="H190" s="42"/>
      <c r="I190" s="42"/>
      <c r="J190" s="42"/>
      <c r="K190" s="42"/>
      <c r="L190" s="42"/>
      <c r="M190" s="48"/>
      <c r="N190" s="42"/>
    </row>
    <row r="191" customFormat="false" ht="27" hidden="false" customHeight="true" outlineLevel="0" collapsed="false">
      <c r="A191" s="42"/>
      <c r="B191" s="42"/>
      <c r="C191" s="42"/>
      <c r="D191" s="42"/>
      <c r="E191" s="42"/>
      <c r="F191" s="42"/>
      <c r="G191" s="42"/>
      <c r="H191" s="42"/>
      <c r="I191" s="42"/>
      <c r="J191" s="42"/>
      <c r="K191" s="42"/>
      <c r="L191" s="42"/>
      <c r="M191" s="48"/>
      <c r="N191" s="42"/>
    </row>
    <row r="192" customFormat="false" ht="27" hidden="false" customHeight="true" outlineLevel="0" collapsed="false">
      <c r="A192" s="42"/>
      <c r="B192" s="42"/>
      <c r="C192" s="42"/>
      <c r="D192" s="42"/>
      <c r="E192" s="42"/>
      <c r="F192" s="42"/>
      <c r="G192" s="42"/>
      <c r="H192" s="42"/>
      <c r="I192" s="42"/>
      <c r="J192" s="42"/>
      <c r="K192" s="42"/>
      <c r="L192" s="42"/>
      <c r="M192" s="48"/>
      <c r="N192" s="42"/>
    </row>
    <row r="193" customFormat="false" ht="27" hidden="false" customHeight="true" outlineLevel="0" collapsed="false">
      <c r="A193" s="42"/>
      <c r="B193" s="42"/>
      <c r="C193" s="42"/>
      <c r="D193" s="42"/>
      <c r="E193" s="42"/>
      <c r="F193" s="42"/>
      <c r="G193" s="42"/>
      <c r="H193" s="42"/>
      <c r="I193" s="42"/>
      <c r="J193" s="42"/>
      <c r="K193" s="42"/>
      <c r="L193" s="42"/>
      <c r="M193" s="48"/>
      <c r="N193" s="42"/>
    </row>
    <row r="194" customFormat="false" ht="27" hidden="false" customHeight="true" outlineLevel="0" collapsed="false">
      <c r="A194" s="42"/>
      <c r="B194" s="42"/>
      <c r="C194" s="42"/>
      <c r="D194" s="42"/>
      <c r="E194" s="42"/>
      <c r="F194" s="42"/>
      <c r="G194" s="42"/>
      <c r="H194" s="42"/>
      <c r="I194" s="42"/>
      <c r="J194" s="42"/>
      <c r="K194" s="42"/>
      <c r="L194" s="42"/>
      <c r="M194" s="48"/>
      <c r="N194" s="42"/>
    </row>
    <row r="195" customFormat="false" ht="27" hidden="false" customHeight="true" outlineLevel="0" collapsed="false">
      <c r="A195" s="42"/>
      <c r="B195" s="42"/>
      <c r="C195" s="42"/>
      <c r="D195" s="42"/>
      <c r="E195" s="42"/>
      <c r="F195" s="42"/>
      <c r="G195" s="42"/>
      <c r="H195" s="42"/>
      <c r="I195" s="42"/>
      <c r="J195" s="42"/>
      <c r="K195" s="42"/>
      <c r="L195" s="42"/>
      <c r="M195" s="48"/>
      <c r="N195" s="42"/>
    </row>
    <row r="196" customFormat="false" ht="27" hidden="false" customHeight="true" outlineLevel="0" collapsed="false">
      <c r="A196" s="42"/>
      <c r="B196" s="42"/>
      <c r="C196" s="42"/>
      <c r="D196" s="42"/>
      <c r="E196" s="42"/>
      <c r="F196" s="42"/>
      <c r="G196" s="42"/>
      <c r="H196" s="42"/>
      <c r="I196" s="42"/>
      <c r="J196" s="42"/>
      <c r="K196" s="42"/>
      <c r="L196" s="42"/>
      <c r="M196" s="48"/>
      <c r="N196" s="42"/>
    </row>
    <row r="197" customFormat="false" ht="27" hidden="false" customHeight="true" outlineLevel="0" collapsed="false">
      <c r="A197" s="42"/>
      <c r="B197" s="42"/>
      <c r="C197" s="42"/>
      <c r="D197" s="42"/>
      <c r="E197" s="42"/>
      <c r="F197" s="42"/>
      <c r="G197" s="42"/>
      <c r="H197" s="42"/>
      <c r="I197" s="42"/>
      <c r="J197" s="42"/>
      <c r="K197" s="42"/>
      <c r="L197" s="42"/>
      <c r="M197" s="48"/>
      <c r="N197" s="42"/>
    </row>
    <row r="198" customFormat="false" ht="27" hidden="false" customHeight="true" outlineLevel="0" collapsed="false">
      <c r="A198" s="42"/>
      <c r="B198" s="42"/>
      <c r="C198" s="42"/>
      <c r="D198" s="42"/>
      <c r="E198" s="42"/>
      <c r="F198" s="42"/>
      <c r="G198" s="42"/>
      <c r="H198" s="42"/>
      <c r="I198" s="42"/>
      <c r="J198" s="42"/>
      <c r="K198" s="42"/>
      <c r="L198" s="42"/>
      <c r="M198" s="48"/>
      <c r="N198" s="42"/>
    </row>
    <row r="199" customFormat="false" ht="27" hidden="false" customHeight="true" outlineLevel="0" collapsed="false">
      <c r="A199" s="42"/>
      <c r="B199" s="42"/>
      <c r="C199" s="42"/>
      <c r="D199" s="42"/>
      <c r="E199" s="42"/>
      <c r="F199" s="42"/>
      <c r="G199" s="42"/>
      <c r="H199" s="42"/>
      <c r="I199" s="42"/>
      <c r="J199" s="42"/>
      <c r="K199" s="42"/>
      <c r="L199" s="42"/>
      <c r="M199" s="48"/>
      <c r="N199" s="42"/>
    </row>
    <row r="200" customFormat="false" ht="27" hidden="false" customHeight="true" outlineLevel="0" collapsed="false">
      <c r="A200" s="42"/>
      <c r="B200" s="42"/>
      <c r="C200" s="42"/>
      <c r="D200" s="42"/>
      <c r="E200" s="42"/>
      <c r="F200" s="42"/>
      <c r="G200" s="42"/>
      <c r="H200" s="42"/>
      <c r="I200" s="42"/>
      <c r="J200" s="42"/>
      <c r="K200" s="42"/>
      <c r="L200" s="42"/>
      <c r="M200" s="48"/>
      <c r="N200" s="42"/>
    </row>
    <row r="201" customFormat="false" ht="27" hidden="false" customHeight="true" outlineLevel="0" collapsed="false">
      <c r="A201" s="42"/>
      <c r="B201" s="42"/>
      <c r="C201" s="42"/>
      <c r="D201" s="42"/>
      <c r="E201" s="42"/>
      <c r="F201" s="42"/>
      <c r="G201" s="42"/>
      <c r="H201" s="42"/>
      <c r="I201" s="42"/>
      <c r="J201" s="42"/>
      <c r="K201" s="42"/>
      <c r="L201" s="42"/>
      <c r="M201" s="48"/>
      <c r="N201" s="42"/>
    </row>
    <row r="202" customFormat="false" ht="27" hidden="false" customHeight="true" outlineLevel="0" collapsed="false">
      <c r="A202" s="42"/>
      <c r="B202" s="42"/>
      <c r="C202" s="42"/>
      <c r="D202" s="42"/>
      <c r="E202" s="42"/>
      <c r="F202" s="42"/>
      <c r="G202" s="42"/>
      <c r="H202" s="42"/>
      <c r="I202" s="42"/>
      <c r="J202" s="42"/>
      <c r="K202" s="42"/>
      <c r="L202" s="42"/>
      <c r="M202" s="48"/>
      <c r="N202" s="42"/>
    </row>
    <row r="203" customFormat="false" ht="27" hidden="false" customHeight="true" outlineLevel="0" collapsed="false">
      <c r="A203" s="42"/>
      <c r="B203" s="42"/>
      <c r="C203" s="42"/>
      <c r="D203" s="42"/>
      <c r="E203" s="42"/>
      <c r="F203" s="42"/>
      <c r="G203" s="42"/>
      <c r="H203" s="42"/>
      <c r="I203" s="42"/>
      <c r="J203" s="42"/>
      <c r="K203" s="42"/>
      <c r="L203" s="42"/>
      <c r="M203" s="48"/>
      <c r="N203" s="42"/>
    </row>
    <row r="204" customFormat="false" ht="27" hidden="false" customHeight="true" outlineLevel="0" collapsed="false">
      <c r="A204" s="42"/>
      <c r="B204" s="42"/>
      <c r="C204" s="42"/>
      <c r="D204" s="42"/>
      <c r="E204" s="42"/>
      <c r="F204" s="42"/>
      <c r="G204" s="42"/>
      <c r="H204" s="42"/>
      <c r="I204" s="42"/>
      <c r="J204" s="42"/>
      <c r="K204" s="42"/>
      <c r="L204" s="42"/>
      <c r="M204" s="48"/>
      <c r="N204" s="42"/>
    </row>
    <row r="205" customFormat="false" ht="27" hidden="false" customHeight="true" outlineLevel="0" collapsed="false">
      <c r="A205" s="42"/>
      <c r="B205" s="42"/>
      <c r="C205" s="42"/>
      <c r="D205" s="42"/>
      <c r="E205" s="42"/>
      <c r="F205" s="42"/>
      <c r="G205" s="42"/>
      <c r="H205" s="42"/>
      <c r="I205" s="42"/>
      <c r="J205" s="42"/>
      <c r="K205" s="42"/>
      <c r="L205" s="42"/>
      <c r="M205" s="48"/>
      <c r="N205" s="42"/>
    </row>
    <row r="206" customFormat="false" ht="27" hidden="false" customHeight="true" outlineLevel="0" collapsed="false">
      <c r="A206" s="42"/>
      <c r="B206" s="42"/>
      <c r="C206" s="42"/>
      <c r="D206" s="42"/>
      <c r="E206" s="42"/>
      <c r="F206" s="42"/>
      <c r="G206" s="42"/>
      <c r="H206" s="42"/>
      <c r="I206" s="42"/>
      <c r="J206" s="42"/>
      <c r="K206" s="42"/>
      <c r="L206" s="42"/>
      <c r="M206" s="48"/>
      <c r="N206" s="42"/>
    </row>
  </sheetData>
  <mergeCells count="5">
    <mergeCell ref="A1:C1"/>
    <mergeCell ref="D1:F1"/>
    <mergeCell ref="G1:N1"/>
    <mergeCell ref="A2:N2"/>
    <mergeCell ref="A4:N4"/>
  </mergeCells>
  <dataValidations count="2">
    <dataValidation allowBlank="true" error="Choisir une valeur autorisée ; une donnée absente reste vide." errorStyle="stop" errorTitle="Saisie à vérifier" operator="between" showDropDown="false" showErrorMessage="true" showInputMessage="false" sqref="L7:L206" type="list">
      <formula1>"Brouillon,En atelier,À valider,Publiée,À réviser,Retirée"</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M7:M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7"/>
    <col collapsed="false" customWidth="true" hidden="false" outlineLevel="0" max="3" min="3" style="1" width="14"/>
    <col collapsed="false" customWidth="true" hidden="false" outlineLevel="0" max="4" min="4" style="1" width="13"/>
    <col collapsed="false" customWidth="true" hidden="false" outlineLevel="0" max="5" min="5" style="1" width="37"/>
    <col collapsed="false" customWidth="true" hidden="false" outlineLevel="0" max="6" min="6" style="1" width="25"/>
    <col collapsed="false" customWidth="true" hidden="false" outlineLevel="0" max="7" min="7" style="1" width="13"/>
    <col collapsed="false" customWidth="true" hidden="false" outlineLevel="0" max="8" min="8" style="1" width="25"/>
    <col collapsed="false" customWidth="true" hidden="false" outlineLevel="0" max="9" min="9" style="1" width="14"/>
    <col collapsed="false" customWidth="true" hidden="false" outlineLevel="0" max="10" min="10" style="1" width="15"/>
    <col collapsed="false" customWidth="true" hidden="false" outlineLevel="0" max="12" min="11" style="1" width="13"/>
    <col collapsed="false" customWidth="true" hidden="false" outlineLevel="0" max="13" min="13" style="1" width="35"/>
    <col collapsed="false" customWidth="true" hidden="false" outlineLevel="0" max="14" min="14" style="1" width="16"/>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c r="I1" s="31"/>
      <c r="J1" s="31"/>
      <c r="K1" s="31"/>
      <c r="L1" s="31"/>
      <c r="M1" s="31"/>
      <c r="N1" s="31"/>
    </row>
    <row r="2" customFormat="false" ht="24" hidden="false" customHeight="true" outlineLevel="0" collapsed="false">
      <c r="A2" s="49" t="s">
        <v>606</v>
      </c>
      <c r="B2" s="49"/>
      <c r="C2" s="49"/>
      <c r="D2" s="49"/>
      <c r="E2" s="49"/>
      <c r="F2" s="49"/>
      <c r="G2" s="49"/>
      <c r="H2" s="49"/>
      <c r="I2" s="49"/>
      <c r="J2" s="49"/>
      <c r="K2" s="49"/>
      <c r="L2" s="49"/>
      <c r="M2" s="49"/>
      <c r="N2" s="49"/>
    </row>
    <row r="3" customFormat="false" ht="9" hidden="false" customHeight="true" outlineLevel="0" collapsed="false">
      <c r="A3" s="4"/>
      <c r="B3" s="4"/>
      <c r="C3" s="4"/>
      <c r="D3" s="4"/>
      <c r="E3" s="4"/>
      <c r="F3" s="4"/>
      <c r="G3" s="4"/>
      <c r="H3" s="4"/>
      <c r="I3" s="4"/>
      <c r="J3" s="4"/>
      <c r="K3" s="4"/>
      <c r="L3" s="4"/>
      <c r="M3" s="4"/>
      <c r="N3" s="4"/>
    </row>
    <row r="4" customFormat="false" ht="45.75" hidden="false" customHeight="true" outlineLevel="0" collapsed="false">
      <c r="A4" s="33" t="s">
        <v>913</v>
      </c>
      <c r="B4" s="33"/>
      <c r="C4" s="33"/>
      <c r="D4" s="33"/>
      <c r="E4" s="33"/>
      <c r="F4" s="33"/>
      <c r="G4" s="33"/>
      <c r="H4" s="33"/>
      <c r="I4" s="33"/>
      <c r="J4" s="33"/>
      <c r="K4" s="33"/>
      <c r="L4" s="33"/>
      <c r="M4" s="33"/>
      <c r="N4" s="33"/>
    </row>
    <row r="5" customFormat="false" ht="27" hidden="false" customHeight="true" outlineLevel="0" collapsed="false">
      <c r="A5" s="4"/>
      <c r="B5" s="4"/>
      <c r="C5" s="4"/>
      <c r="D5" s="4"/>
      <c r="E5" s="4"/>
      <c r="F5" s="4"/>
      <c r="G5" s="4"/>
      <c r="H5" s="4"/>
      <c r="I5" s="4"/>
      <c r="J5" s="4"/>
      <c r="K5" s="4"/>
      <c r="L5" s="4"/>
      <c r="M5" s="4"/>
      <c r="N5" s="4"/>
    </row>
    <row r="6" customFormat="false" ht="42" hidden="false" customHeight="true" outlineLevel="0" collapsed="false">
      <c r="A6" s="35" t="s">
        <v>914</v>
      </c>
      <c r="B6" s="35" t="s">
        <v>583</v>
      </c>
      <c r="C6" s="35" t="s">
        <v>419</v>
      </c>
      <c r="D6" s="35" t="s">
        <v>915</v>
      </c>
      <c r="E6" s="35" t="s">
        <v>916</v>
      </c>
      <c r="F6" s="35" t="s">
        <v>917</v>
      </c>
      <c r="G6" s="35" t="s">
        <v>918</v>
      </c>
      <c r="H6" s="35" t="s">
        <v>709</v>
      </c>
      <c r="I6" s="35" t="s">
        <v>919</v>
      </c>
      <c r="J6" s="35" t="s">
        <v>572</v>
      </c>
      <c r="K6" s="35" t="s">
        <v>85</v>
      </c>
      <c r="L6" s="35" t="s">
        <v>920</v>
      </c>
      <c r="M6" s="35" t="s">
        <v>921</v>
      </c>
      <c r="N6" s="35" t="s">
        <v>922</v>
      </c>
    </row>
    <row r="7" customFormat="false" ht="57" hidden="false" customHeight="true" outlineLevel="0" collapsed="false">
      <c r="A7" s="38" t="s">
        <v>923</v>
      </c>
      <c r="B7" s="47"/>
      <c r="C7" s="38" t="s">
        <v>800</v>
      </c>
      <c r="D7" s="38" t="s">
        <v>924</v>
      </c>
      <c r="E7" s="38" t="s">
        <v>925</v>
      </c>
      <c r="F7" s="38" t="s">
        <v>508</v>
      </c>
      <c r="G7" s="38" t="s">
        <v>870</v>
      </c>
      <c r="H7" s="38" t="s">
        <v>508</v>
      </c>
      <c r="I7" s="38" t="s">
        <v>926</v>
      </c>
      <c r="J7" s="38" t="s">
        <v>718</v>
      </c>
      <c r="K7" s="38" t="s">
        <v>927</v>
      </c>
      <c r="L7" s="47"/>
      <c r="M7" s="38" t="s">
        <v>928</v>
      </c>
      <c r="N7" s="38" t="s">
        <v>929</v>
      </c>
    </row>
    <row r="8" customFormat="false" ht="27" hidden="false" customHeight="true" outlineLevel="0" collapsed="false">
      <c r="A8" s="38" t="s">
        <v>930</v>
      </c>
      <c r="B8" s="47"/>
      <c r="C8" s="38"/>
      <c r="D8" s="38"/>
      <c r="E8" s="38"/>
      <c r="F8" s="38"/>
      <c r="G8" s="38"/>
      <c r="H8" s="38"/>
      <c r="I8" s="38" t="s">
        <v>931</v>
      </c>
      <c r="J8" s="38"/>
      <c r="K8" s="38"/>
      <c r="L8" s="47"/>
      <c r="M8" s="38"/>
      <c r="N8" s="38"/>
    </row>
    <row r="9" customFormat="false" ht="27" hidden="false" customHeight="true" outlineLevel="0" collapsed="false">
      <c r="A9" s="38" t="s">
        <v>932</v>
      </c>
      <c r="B9" s="47"/>
      <c r="C9" s="38"/>
      <c r="D9" s="38"/>
      <c r="E9" s="38"/>
      <c r="F9" s="38"/>
      <c r="G9" s="38"/>
      <c r="H9" s="38"/>
      <c r="I9" s="38" t="s">
        <v>931</v>
      </c>
      <c r="J9" s="38"/>
      <c r="K9" s="38"/>
      <c r="L9" s="47"/>
      <c r="M9" s="38"/>
      <c r="N9" s="38"/>
    </row>
    <row r="10" customFormat="false" ht="27" hidden="false" customHeight="true" outlineLevel="0" collapsed="false">
      <c r="A10" s="38" t="s">
        <v>933</v>
      </c>
      <c r="B10" s="47"/>
      <c r="C10" s="38"/>
      <c r="D10" s="38"/>
      <c r="E10" s="38"/>
      <c r="F10" s="38"/>
      <c r="G10" s="38"/>
      <c r="H10" s="38"/>
      <c r="I10" s="38" t="s">
        <v>931</v>
      </c>
      <c r="J10" s="38"/>
      <c r="K10" s="38"/>
      <c r="L10" s="47"/>
      <c r="M10" s="38"/>
      <c r="N10" s="38"/>
    </row>
    <row r="11" customFormat="false" ht="27" hidden="false" customHeight="true" outlineLevel="0" collapsed="false">
      <c r="A11" s="38" t="s">
        <v>934</v>
      </c>
      <c r="B11" s="47"/>
      <c r="C11" s="38"/>
      <c r="D11" s="38"/>
      <c r="E11" s="38"/>
      <c r="F11" s="38"/>
      <c r="G11" s="38"/>
      <c r="H11" s="38"/>
      <c r="I11" s="38" t="s">
        <v>931</v>
      </c>
      <c r="J11" s="38"/>
      <c r="K11" s="38"/>
      <c r="L11" s="47"/>
      <c r="M11" s="38"/>
      <c r="N11" s="38"/>
    </row>
    <row r="12" customFormat="false" ht="27" hidden="false" customHeight="true" outlineLevel="0" collapsed="false">
      <c r="A12" s="38" t="s">
        <v>935</v>
      </c>
      <c r="B12" s="47"/>
      <c r="C12" s="38"/>
      <c r="D12" s="38"/>
      <c r="E12" s="38"/>
      <c r="F12" s="38"/>
      <c r="G12" s="38"/>
      <c r="H12" s="38"/>
      <c r="I12" s="38" t="s">
        <v>931</v>
      </c>
      <c r="J12" s="38"/>
      <c r="K12" s="38"/>
      <c r="L12" s="47"/>
      <c r="M12" s="38"/>
      <c r="N12" s="38"/>
    </row>
    <row r="13" customFormat="false" ht="27" hidden="false" customHeight="true" outlineLevel="0" collapsed="false">
      <c r="A13" s="38" t="s">
        <v>936</v>
      </c>
      <c r="B13" s="47"/>
      <c r="C13" s="38"/>
      <c r="D13" s="38"/>
      <c r="E13" s="38"/>
      <c r="F13" s="38"/>
      <c r="G13" s="38"/>
      <c r="H13" s="38"/>
      <c r="I13" s="38" t="s">
        <v>931</v>
      </c>
      <c r="J13" s="38"/>
      <c r="K13" s="38"/>
      <c r="L13" s="47"/>
      <c r="M13" s="38"/>
      <c r="N13" s="38"/>
    </row>
    <row r="14" customFormat="false" ht="27" hidden="false" customHeight="true" outlineLevel="0" collapsed="false">
      <c r="A14" s="38" t="s">
        <v>937</v>
      </c>
      <c r="B14" s="47"/>
      <c r="C14" s="38"/>
      <c r="D14" s="38"/>
      <c r="E14" s="38"/>
      <c r="F14" s="38"/>
      <c r="G14" s="38"/>
      <c r="H14" s="38"/>
      <c r="I14" s="38" t="s">
        <v>931</v>
      </c>
      <c r="J14" s="38"/>
      <c r="K14" s="38"/>
      <c r="L14" s="47"/>
      <c r="M14" s="38"/>
      <c r="N14" s="38"/>
    </row>
    <row r="15" customFormat="false" ht="27" hidden="false" customHeight="true" outlineLevel="0" collapsed="false">
      <c r="A15" s="38" t="s">
        <v>938</v>
      </c>
      <c r="B15" s="47"/>
      <c r="C15" s="38"/>
      <c r="D15" s="38"/>
      <c r="E15" s="38"/>
      <c r="F15" s="38"/>
      <c r="G15" s="38"/>
      <c r="H15" s="38"/>
      <c r="I15" s="38" t="s">
        <v>931</v>
      </c>
      <c r="J15" s="38"/>
      <c r="K15" s="38"/>
      <c r="L15" s="47"/>
      <c r="M15" s="38"/>
      <c r="N15" s="38"/>
    </row>
    <row r="16" customFormat="false" ht="27" hidden="false" customHeight="true" outlineLevel="0" collapsed="false">
      <c r="A16" s="38" t="s">
        <v>939</v>
      </c>
      <c r="B16" s="47"/>
      <c r="C16" s="38"/>
      <c r="D16" s="38"/>
      <c r="E16" s="38"/>
      <c r="F16" s="38"/>
      <c r="G16" s="38"/>
      <c r="H16" s="38"/>
      <c r="I16" s="38" t="s">
        <v>931</v>
      </c>
      <c r="J16" s="38"/>
      <c r="K16" s="38"/>
      <c r="L16" s="47"/>
      <c r="M16" s="38"/>
      <c r="N16" s="38"/>
    </row>
    <row r="17" customFormat="false" ht="27" hidden="false" customHeight="true" outlineLevel="0" collapsed="false">
      <c r="A17" s="38" t="s">
        <v>940</v>
      </c>
      <c r="B17" s="47"/>
      <c r="C17" s="38"/>
      <c r="D17" s="38"/>
      <c r="E17" s="38"/>
      <c r="F17" s="38"/>
      <c r="G17" s="38"/>
      <c r="H17" s="38"/>
      <c r="I17" s="38" t="s">
        <v>931</v>
      </c>
      <c r="J17" s="38"/>
      <c r="K17" s="38"/>
      <c r="L17" s="47"/>
      <c r="M17" s="38"/>
      <c r="N17" s="38"/>
    </row>
    <row r="18" customFormat="false" ht="27" hidden="false" customHeight="true" outlineLevel="0" collapsed="false">
      <c r="A18" s="38" t="s">
        <v>941</v>
      </c>
      <c r="B18" s="47"/>
      <c r="C18" s="38"/>
      <c r="D18" s="38"/>
      <c r="E18" s="38"/>
      <c r="F18" s="38"/>
      <c r="G18" s="38"/>
      <c r="H18" s="38"/>
      <c r="I18" s="38" t="s">
        <v>931</v>
      </c>
      <c r="J18" s="38"/>
      <c r="K18" s="38"/>
      <c r="L18" s="47"/>
      <c r="M18" s="38"/>
      <c r="N18" s="38"/>
    </row>
    <row r="19" customFormat="false" ht="27" hidden="false" customHeight="true" outlineLevel="0" collapsed="false">
      <c r="A19" s="38" t="s">
        <v>942</v>
      </c>
      <c r="B19" s="47"/>
      <c r="C19" s="38"/>
      <c r="D19" s="38"/>
      <c r="E19" s="38"/>
      <c r="F19" s="38"/>
      <c r="G19" s="38"/>
      <c r="H19" s="38"/>
      <c r="I19" s="38" t="s">
        <v>931</v>
      </c>
      <c r="J19" s="38"/>
      <c r="K19" s="38"/>
      <c r="L19" s="47"/>
      <c r="M19" s="38"/>
      <c r="N19" s="38"/>
    </row>
    <row r="20" customFormat="false" ht="27" hidden="false" customHeight="true" outlineLevel="0" collapsed="false">
      <c r="A20" s="38" t="s">
        <v>943</v>
      </c>
      <c r="B20" s="47"/>
      <c r="C20" s="38"/>
      <c r="D20" s="38"/>
      <c r="E20" s="38"/>
      <c r="F20" s="38"/>
      <c r="G20" s="38"/>
      <c r="H20" s="38"/>
      <c r="I20" s="38" t="s">
        <v>931</v>
      </c>
      <c r="J20" s="38"/>
      <c r="K20" s="38"/>
      <c r="L20" s="47"/>
      <c r="M20" s="38"/>
      <c r="N20" s="38"/>
    </row>
    <row r="21" customFormat="false" ht="27" hidden="false" customHeight="true" outlineLevel="0" collapsed="false">
      <c r="A21" s="38" t="s">
        <v>944</v>
      </c>
      <c r="B21" s="47"/>
      <c r="C21" s="38"/>
      <c r="D21" s="38"/>
      <c r="E21" s="38"/>
      <c r="F21" s="38"/>
      <c r="G21" s="38"/>
      <c r="H21" s="38"/>
      <c r="I21" s="38" t="s">
        <v>931</v>
      </c>
      <c r="J21" s="38"/>
      <c r="K21" s="38"/>
      <c r="L21" s="47"/>
      <c r="M21" s="38"/>
      <c r="N21" s="38"/>
    </row>
    <row r="22" customFormat="false" ht="27" hidden="false" customHeight="true" outlineLevel="0" collapsed="false">
      <c r="A22" s="38" t="s">
        <v>945</v>
      </c>
      <c r="B22" s="47"/>
      <c r="C22" s="38"/>
      <c r="D22" s="38"/>
      <c r="E22" s="38"/>
      <c r="F22" s="38"/>
      <c r="G22" s="38"/>
      <c r="H22" s="38"/>
      <c r="I22" s="38" t="s">
        <v>931</v>
      </c>
      <c r="J22" s="38"/>
      <c r="K22" s="38"/>
      <c r="L22" s="47"/>
      <c r="M22" s="38"/>
      <c r="N22" s="38"/>
    </row>
    <row r="23" customFormat="false" ht="27" hidden="false" customHeight="true" outlineLevel="0" collapsed="false">
      <c r="A23" s="38" t="s">
        <v>946</v>
      </c>
      <c r="B23" s="47"/>
      <c r="C23" s="38"/>
      <c r="D23" s="38"/>
      <c r="E23" s="38"/>
      <c r="F23" s="38"/>
      <c r="G23" s="38"/>
      <c r="H23" s="38"/>
      <c r="I23" s="38" t="s">
        <v>931</v>
      </c>
      <c r="J23" s="38"/>
      <c r="K23" s="38"/>
      <c r="L23" s="47"/>
      <c r="M23" s="38"/>
      <c r="N23" s="38"/>
    </row>
    <row r="24" customFormat="false" ht="27" hidden="false" customHeight="true" outlineLevel="0" collapsed="false">
      <c r="A24" s="38" t="s">
        <v>947</v>
      </c>
      <c r="B24" s="47"/>
      <c r="C24" s="38"/>
      <c r="D24" s="38"/>
      <c r="E24" s="38"/>
      <c r="F24" s="38"/>
      <c r="G24" s="38"/>
      <c r="H24" s="38"/>
      <c r="I24" s="38" t="s">
        <v>931</v>
      </c>
      <c r="J24" s="38"/>
      <c r="K24" s="38"/>
      <c r="L24" s="47"/>
      <c r="M24" s="38"/>
      <c r="N24" s="38"/>
    </row>
    <row r="25" customFormat="false" ht="27" hidden="false" customHeight="true" outlineLevel="0" collapsed="false">
      <c r="A25" s="38" t="s">
        <v>948</v>
      </c>
      <c r="B25" s="47"/>
      <c r="C25" s="38"/>
      <c r="D25" s="38"/>
      <c r="E25" s="38"/>
      <c r="F25" s="38"/>
      <c r="G25" s="38"/>
      <c r="H25" s="38"/>
      <c r="I25" s="38" t="s">
        <v>931</v>
      </c>
      <c r="J25" s="38"/>
      <c r="K25" s="38"/>
      <c r="L25" s="47"/>
      <c r="M25" s="38"/>
      <c r="N25" s="38"/>
    </row>
    <row r="26" customFormat="false" ht="27" hidden="false" customHeight="true" outlineLevel="0" collapsed="false">
      <c r="A26" s="38" t="s">
        <v>949</v>
      </c>
      <c r="B26" s="47"/>
      <c r="C26" s="38"/>
      <c r="D26" s="38"/>
      <c r="E26" s="38"/>
      <c r="F26" s="38"/>
      <c r="G26" s="38"/>
      <c r="H26" s="38"/>
      <c r="I26" s="38" t="s">
        <v>931</v>
      </c>
      <c r="J26" s="38"/>
      <c r="K26" s="38"/>
      <c r="L26" s="47"/>
      <c r="M26" s="38"/>
      <c r="N26" s="38"/>
    </row>
    <row r="27" customFormat="false" ht="27" hidden="false" customHeight="true" outlineLevel="0" collapsed="false">
      <c r="A27" s="38" t="s">
        <v>950</v>
      </c>
      <c r="B27" s="47"/>
      <c r="C27" s="38"/>
      <c r="D27" s="38"/>
      <c r="E27" s="38"/>
      <c r="F27" s="38"/>
      <c r="G27" s="38"/>
      <c r="H27" s="38"/>
      <c r="I27" s="38" t="s">
        <v>931</v>
      </c>
      <c r="J27" s="38"/>
      <c r="K27" s="38"/>
      <c r="L27" s="47"/>
      <c r="M27" s="38"/>
      <c r="N27" s="38"/>
    </row>
    <row r="28" customFormat="false" ht="27" hidden="false" customHeight="true" outlineLevel="0" collapsed="false">
      <c r="A28" s="38" t="s">
        <v>951</v>
      </c>
      <c r="B28" s="47"/>
      <c r="C28" s="38"/>
      <c r="D28" s="38"/>
      <c r="E28" s="38"/>
      <c r="F28" s="38"/>
      <c r="G28" s="38"/>
      <c r="H28" s="38"/>
      <c r="I28" s="38" t="s">
        <v>931</v>
      </c>
      <c r="J28" s="38"/>
      <c r="K28" s="38"/>
      <c r="L28" s="47"/>
      <c r="M28" s="38"/>
      <c r="N28" s="38"/>
    </row>
    <row r="29" customFormat="false" ht="27" hidden="false" customHeight="true" outlineLevel="0" collapsed="false">
      <c r="A29" s="38" t="s">
        <v>952</v>
      </c>
      <c r="B29" s="47"/>
      <c r="C29" s="38"/>
      <c r="D29" s="38"/>
      <c r="E29" s="38"/>
      <c r="F29" s="38"/>
      <c r="G29" s="38"/>
      <c r="H29" s="38"/>
      <c r="I29" s="38" t="s">
        <v>931</v>
      </c>
      <c r="J29" s="38"/>
      <c r="K29" s="38"/>
      <c r="L29" s="47"/>
      <c r="M29" s="38"/>
      <c r="N29" s="38"/>
    </row>
    <row r="30" customFormat="false" ht="27" hidden="false" customHeight="true" outlineLevel="0" collapsed="false">
      <c r="A30" s="38" t="s">
        <v>953</v>
      </c>
      <c r="B30" s="47"/>
      <c r="C30" s="38"/>
      <c r="D30" s="38"/>
      <c r="E30" s="38"/>
      <c r="F30" s="38"/>
      <c r="G30" s="38"/>
      <c r="H30" s="38"/>
      <c r="I30" s="38" t="s">
        <v>931</v>
      </c>
      <c r="J30" s="38"/>
      <c r="K30" s="38"/>
      <c r="L30" s="47"/>
      <c r="M30" s="38"/>
      <c r="N30" s="38"/>
    </row>
    <row r="31" customFormat="false" ht="27" hidden="false" customHeight="true" outlineLevel="0" collapsed="false">
      <c r="A31" s="38" t="s">
        <v>954</v>
      </c>
      <c r="B31" s="47"/>
      <c r="C31" s="38"/>
      <c r="D31" s="38"/>
      <c r="E31" s="38"/>
      <c r="F31" s="38"/>
      <c r="G31" s="38"/>
      <c r="H31" s="38"/>
      <c r="I31" s="38" t="s">
        <v>931</v>
      </c>
      <c r="J31" s="38"/>
      <c r="K31" s="38"/>
      <c r="L31" s="47"/>
      <c r="M31" s="38"/>
      <c r="N31" s="38"/>
    </row>
    <row r="32" customFormat="false" ht="27" hidden="false" customHeight="true" outlineLevel="0" collapsed="false">
      <c r="A32" s="38" t="s">
        <v>955</v>
      </c>
      <c r="B32" s="47"/>
      <c r="C32" s="38"/>
      <c r="D32" s="38"/>
      <c r="E32" s="38"/>
      <c r="F32" s="38"/>
      <c r="G32" s="38"/>
      <c r="H32" s="38"/>
      <c r="I32" s="38" t="s">
        <v>931</v>
      </c>
      <c r="J32" s="38"/>
      <c r="K32" s="38"/>
      <c r="L32" s="47"/>
      <c r="M32" s="38"/>
      <c r="N32" s="38"/>
    </row>
    <row r="33" customFormat="false" ht="27" hidden="false" customHeight="true" outlineLevel="0" collapsed="false">
      <c r="A33" s="38" t="s">
        <v>956</v>
      </c>
      <c r="B33" s="47"/>
      <c r="C33" s="38"/>
      <c r="D33" s="38"/>
      <c r="E33" s="38"/>
      <c r="F33" s="38"/>
      <c r="G33" s="38"/>
      <c r="H33" s="38"/>
      <c r="I33" s="38" t="s">
        <v>931</v>
      </c>
      <c r="J33" s="38"/>
      <c r="K33" s="38"/>
      <c r="L33" s="47"/>
      <c r="M33" s="38"/>
      <c r="N33" s="38"/>
    </row>
    <row r="34" customFormat="false" ht="27" hidden="false" customHeight="true" outlineLevel="0" collapsed="false">
      <c r="A34" s="38" t="s">
        <v>957</v>
      </c>
      <c r="B34" s="47"/>
      <c r="C34" s="38"/>
      <c r="D34" s="38"/>
      <c r="E34" s="38"/>
      <c r="F34" s="38"/>
      <c r="G34" s="38"/>
      <c r="H34" s="38"/>
      <c r="I34" s="38" t="s">
        <v>931</v>
      </c>
      <c r="J34" s="38"/>
      <c r="K34" s="38"/>
      <c r="L34" s="47"/>
      <c r="M34" s="38"/>
      <c r="N34" s="38"/>
    </row>
    <row r="35" customFormat="false" ht="27" hidden="false" customHeight="true" outlineLevel="0" collapsed="false">
      <c r="A35" s="38" t="s">
        <v>958</v>
      </c>
      <c r="B35" s="47"/>
      <c r="C35" s="38"/>
      <c r="D35" s="38"/>
      <c r="E35" s="38"/>
      <c r="F35" s="38"/>
      <c r="G35" s="38"/>
      <c r="H35" s="38"/>
      <c r="I35" s="38" t="s">
        <v>931</v>
      </c>
      <c r="J35" s="38"/>
      <c r="K35" s="38"/>
      <c r="L35" s="47"/>
      <c r="M35" s="38"/>
      <c r="N35" s="38"/>
    </row>
    <row r="36" customFormat="false" ht="27" hidden="false" customHeight="true" outlineLevel="0" collapsed="false">
      <c r="A36" s="38" t="s">
        <v>959</v>
      </c>
      <c r="B36" s="47"/>
      <c r="C36" s="38"/>
      <c r="D36" s="38"/>
      <c r="E36" s="38"/>
      <c r="F36" s="38"/>
      <c r="G36" s="38"/>
      <c r="H36" s="38"/>
      <c r="I36" s="38" t="s">
        <v>931</v>
      </c>
      <c r="J36" s="38"/>
      <c r="K36" s="38"/>
      <c r="L36" s="47"/>
      <c r="M36" s="38"/>
      <c r="N36" s="38"/>
    </row>
    <row r="37" customFormat="false" ht="27" hidden="false" customHeight="true" outlineLevel="0" collapsed="false">
      <c r="A37" s="38" t="s">
        <v>960</v>
      </c>
      <c r="B37" s="47"/>
      <c r="C37" s="38"/>
      <c r="D37" s="38"/>
      <c r="E37" s="38"/>
      <c r="F37" s="38"/>
      <c r="G37" s="38"/>
      <c r="H37" s="38"/>
      <c r="I37" s="38" t="s">
        <v>931</v>
      </c>
      <c r="J37" s="38"/>
      <c r="K37" s="38"/>
      <c r="L37" s="47"/>
      <c r="M37" s="38"/>
      <c r="N37" s="38"/>
    </row>
    <row r="38" customFormat="false" ht="27" hidden="false" customHeight="true" outlineLevel="0" collapsed="false">
      <c r="A38" s="38" t="s">
        <v>961</v>
      </c>
      <c r="B38" s="47"/>
      <c r="C38" s="38"/>
      <c r="D38" s="38"/>
      <c r="E38" s="38"/>
      <c r="F38" s="38"/>
      <c r="G38" s="38"/>
      <c r="H38" s="38"/>
      <c r="I38" s="38" t="s">
        <v>931</v>
      </c>
      <c r="J38" s="38"/>
      <c r="K38" s="38"/>
      <c r="L38" s="47"/>
      <c r="M38" s="38"/>
      <c r="N38" s="38"/>
    </row>
    <row r="39" customFormat="false" ht="27" hidden="false" customHeight="true" outlineLevel="0" collapsed="false">
      <c r="A39" s="38" t="s">
        <v>962</v>
      </c>
      <c r="B39" s="47"/>
      <c r="C39" s="38"/>
      <c r="D39" s="38"/>
      <c r="E39" s="38"/>
      <c r="F39" s="38"/>
      <c r="G39" s="38"/>
      <c r="H39" s="38"/>
      <c r="I39" s="38" t="s">
        <v>931</v>
      </c>
      <c r="J39" s="38"/>
      <c r="K39" s="38"/>
      <c r="L39" s="47"/>
      <c r="M39" s="38"/>
      <c r="N39" s="38"/>
    </row>
    <row r="40" customFormat="false" ht="27" hidden="false" customHeight="true" outlineLevel="0" collapsed="false">
      <c r="A40" s="38" t="s">
        <v>963</v>
      </c>
      <c r="B40" s="47"/>
      <c r="C40" s="38"/>
      <c r="D40" s="38"/>
      <c r="E40" s="38"/>
      <c r="F40" s="38"/>
      <c r="G40" s="38"/>
      <c r="H40" s="38"/>
      <c r="I40" s="38" t="s">
        <v>931</v>
      </c>
      <c r="J40" s="38"/>
      <c r="K40" s="38"/>
      <c r="L40" s="47"/>
      <c r="M40" s="38"/>
      <c r="N40" s="38"/>
    </row>
    <row r="41" customFormat="false" ht="27" hidden="false" customHeight="true" outlineLevel="0" collapsed="false">
      <c r="A41" s="38" t="s">
        <v>964</v>
      </c>
      <c r="B41" s="47"/>
      <c r="C41" s="38"/>
      <c r="D41" s="38"/>
      <c r="E41" s="38"/>
      <c r="F41" s="38"/>
      <c r="G41" s="38"/>
      <c r="H41" s="38"/>
      <c r="I41" s="38" t="s">
        <v>931</v>
      </c>
      <c r="J41" s="38"/>
      <c r="K41" s="38"/>
      <c r="L41" s="47"/>
      <c r="M41" s="38"/>
      <c r="N41" s="38"/>
    </row>
    <row r="42" customFormat="false" ht="27" hidden="false" customHeight="true" outlineLevel="0" collapsed="false">
      <c r="A42" s="38" t="s">
        <v>965</v>
      </c>
      <c r="B42" s="47"/>
      <c r="C42" s="38"/>
      <c r="D42" s="38"/>
      <c r="E42" s="38"/>
      <c r="F42" s="38"/>
      <c r="G42" s="38"/>
      <c r="H42" s="38"/>
      <c r="I42" s="38" t="s">
        <v>931</v>
      </c>
      <c r="J42" s="38"/>
      <c r="K42" s="38"/>
      <c r="L42" s="47"/>
      <c r="M42" s="38"/>
      <c r="N42" s="38"/>
    </row>
    <row r="43" customFormat="false" ht="27" hidden="false" customHeight="true" outlineLevel="0" collapsed="false">
      <c r="A43" s="38" t="s">
        <v>966</v>
      </c>
      <c r="B43" s="47"/>
      <c r="C43" s="38"/>
      <c r="D43" s="38"/>
      <c r="E43" s="38"/>
      <c r="F43" s="38"/>
      <c r="G43" s="38"/>
      <c r="H43" s="38"/>
      <c r="I43" s="38" t="s">
        <v>931</v>
      </c>
      <c r="J43" s="38"/>
      <c r="K43" s="38"/>
      <c r="L43" s="47"/>
      <c r="M43" s="38"/>
      <c r="N43" s="38"/>
    </row>
    <row r="44" customFormat="false" ht="27" hidden="false" customHeight="true" outlineLevel="0" collapsed="false">
      <c r="A44" s="38" t="s">
        <v>967</v>
      </c>
      <c r="B44" s="47"/>
      <c r="C44" s="38"/>
      <c r="D44" s="38"/>
      <c r="E44" s="38"/>
      <c r="F44" s="38"/>
      <c r="G44" s="38"/>
      <c r="H44" s="38"/>
      <c r="I44" s="38" t="s">
        <v>931</v>
      </c>
      <c r="J44" s="38"/>
      <c r="K44" s="38"/>
      <c r="L44" s="47"/>
      <c r="M44" s="38"/>
      <c r="N44" s="38"/>
    </row>
    <row r="45" customFormat="false" ht="27" hidden="false" customHeight="true" outlineLevel="0" collapsed="false">
      <c r="A45" s="38" t="s">
        <v>968</v>
      </c>
      <c r="B45" s="47"/>
      <c r="C45" s="38"/>
      <c r="D45" s="38"/>
      <c r="E45" s="38"/>
      <c r="F45" s="38"/>
      <c r="G45" s="38"/>
      <c r="H45" s="38"/>
      <c r="I45" s="38" t="s">
        <v>931</v>
      </c>
      <c r="J45" s="38"/>
      <c r="K45" s="38"/>
      <c r="L45" s="47"/>
      <c r="M45" s="38"/>
      <c r="N45" s="38"/>
    </row>
    <row r="46" customFormat="false" ht="27" hidden="false" customHeight="true" outlineLevel="0" collapsed="false">
      <c r="A46" s="38" t="s">
        <v>969</v>
      </c>
      <c r="B46" s="47"/>
      <c r="C46" s="38"/>
      <c r="D46" s="38"/>
      <c r="E46" s="38"/>
      <c r="F46" s="38"/>
      <c r="G46" s="38"/>
      <c r="H46" s="38"/>
      <c r="I46" s="38" t="s">
        <v>931</v>
      </c>
      <c r="J46" s="38"/>
      <c r="K46" s="38"/>
      <c r="L46" s="47"/>
      <c r="M46" s="38"/>
      <c r="N46" s="38"/>
    </row>
    <row r="47" customFormat="false" ht="27" hidden="false" customHeight="true" outlineLevel="0" collapsed="false">
      <c r="A47" s="38" t="s">
        <v>970</v>
      </c>
      <c r="B47" s="47"/>
      <c r="C47" s="38"/>
      <c r="D47" s="38"/>
      <c r="E47" s="38"/>
      <c r="F47" s="38"/>
      <c r="G47" s="38"/>
      <c r="H47" s="38"/>
      <c r="I47" s="38" t="s">
        <v>931</v>
      </c>
      <c r="J47" s="38"/>
      <c r="K47" s="38"/>
      <c r="L47" s="47"/>
      <c r="M47" s="38"/>
      <c r="N47" s="38"/>
    </row>
    <row r="48" customFormat="false" ht="27" hidden="false" customHeight="true" outlineLevel="0" collapsed="false">
      <c r="A48" s="38" t="s">
        <v>971</v>
      </c>
      <c r="B48" s="47"/>
      <c r="C48" s="38"/>
      <c r="D48" s="38"/>
      <c r="E48" s="38"/>
      <c r="F48" s="38"/>
      <c r="G48" s="38"/>
      <c r="H48" s="38"/>
      <c r="I48" s="38" t="s">
        <v>931</v>
      </c>
      <c r="J48" s="38"/>
      <c r="K48" s="38"/>
      <c r="L48" s="47"/>
      <c r="M48" s="38"/>
      <c r="N48" s="38"/>
    </row>
    <row r="49" customFormat="false" ht="27" hidden="false" customHeight="true" outlineLevel="0" collapsed="false">
      <c r="A49" s="38" t="s">
        <v>972</v>
      </c>
      <c r="B49" s="47"/>
      <c r="C49" s="38"/>
      <c r="D49" s="38"/>
      <c r="E49" s="38"/>
      <c r="F49" s="38"/>
      <c r="G49" s="38"/>
      <c r="H49" s="38"/>
      <c r="I49" s="38" t="s">
        <v>931</v>
      </c>
      <c r="J49" s="38"/>
      <c r="K49" s="38"/>
      <c r="L49" s="47"/>
      <c r="M49" s="38"/>
      <c r="N49" s="38"/>
    </row>
    <row r="50" customFormat="false" ht="27" hidden="false" customHeight="true" outlineLevel="0" collapsed="false">
      <c r="A50" s="38" t="s">
        <v>973</v>
      </c>
      <c r="B50" s="47"/>
      <c r="C50" s="38"/>
      <c r="D50" s="38"/>
      <c r="E50" s="38"/>
      <c r="F50" s="38"/>
      <c r="G50" s="38"/>
      <c r="H50" s="38"/>
      <c r="I50" s="38" t="s">
        <v>931</v>
      </c>
      <c r="J50" s="38"/>
      <c r="K50" s="38"/>
      <c r="L50" s="47"/>
      <c r="M50" s="38"/>
      <c r="N50" s="38"/>
    </row>
    <row r="51" customFormat="false" ht="27" hidden="false" customHeight="true" outlineLevel="0" collapsed="false">
      <c r="A51" s="38" t="s">
        <v>974</v>
      </c>
      <c r="B51" s="47"/>
      <c r="C51" s="38"/>
      <c r="D51" s="38"/>
      <c r="E51" s="38"/>
      <c r="F51" s="38"/>
      <c r="G51" s="38"/>
      <c r="H51" s="38"/>
      <c r="I51" s="38" t="s">
        <v>931</v>
      </c>
      <c r="J51" s="38"/>
      <c r="K51" s="38"/>
      <c r="L51" s="47"/>
      <c r="M51" s="38"/>
      <c r="N51" s="38"/>
    </row>
    <row r="52" customFormat="false" ht="27" hidden="false" customHeight="true" outlineLevel="0" collapsed="false">
      <c r="A52" s="38" t="s">
        <v>975</v>
      </c>
      <c r="B52" s="47"/>
      <c r="C52" s="38"/>
      <c r="D52" s="38"/>
      <c r="E52" s="38"/>
      <c r="F52" s="38"/>
      <c r="G52" s="38"/>
      <c r="H52" s="38"/>
      <c r="I52" s="38" t="s">
        <v>931</v>
      </c>
      <c r="J52" s="38"/>
      <c r="K52" s="38"/>
      <c r="L52" s="47"/>
      <c r="M52" s="38"/>
      <c r="N52" s="38"/>
    </row>
    <row r="53" customFormat="false" ht="27" hidden="false" customHeight="true" outlineLevel="0" collapsed="false">
      <c r="A53" s="38" t="s">
        <v>976</v>
      </c>
      <c r="B53" s="47"/>
      <c r="C53" s="38"/>
      <c r="D53" s="38"/>
      <c r="E53" s="38"/>
      <c r="F53" s="38"/>
      <c r="G53" s="38"/>
      <c r="H53" s="38"/>
      <c r="I53" s="38" t="s">
        <v>931</v>
      </c>
      <c r="J53" s="38"/>
      <c r="K53" s="38"/>
      <c r="L53" s="47"/>
      <c r="M53" s="38"/>
      <c r="N53" s="38"/>
    </row>
    <row r="54" customFormat="false" ht="27" hidden="false" customHeight="true" outlineLevel="0" collapsed="false">
      <c r="A54" s="38" t="s">
        <v>977</v>
      </c>
      <c r="B54" s="47"/>
      <c r="C54" s="38"/>
      <c r="D54" s="38"/>
      <c r="E54" s="38"/>
      <c r="F54" s="38"/>
      <c r="G54" s="38"/>
      <c r="H54" s="38"/>
      <c r="I54" s="38" t="s">
        <v>931</v>
      </c>
      <c r="J54" s="38"/>
      <c r="K54" s="38"/>
      <c r="L54" s="47"/>
      <c r="M54" s="38"/>
      <c r="N54" s="38"/>
    </row>
    <row r="55" customFormat="false" ht="27" hidden="false" customHeight="true" outlineLevel="0" collapsed="false">
      <c r="A55" s="38" t="s">
        <v>978</v>
      </c>
      <c r="B55" s="47"/>
      <c r="C55" s="38"/>
      <c r="D55" s="38"/>
      <c r="E55" s="38"/>
      <c r="F55" s="38"/>
      <c r="G55" s="38"/>
      <c r="H55" s="38"/>
      <c r="I55" s="38" t="s">
        <v>931</v>
      </c>
      <c r="J55" s="38"/>
      <c r="K55" s="38"/>
      <c r="L55" s="47"/>
      <c r="M55" s="38"/>
      <c r="N55" s="38"/>
    </row>
    <row r="56" customFormat="false" ht="27" hidden="false" customHeight="true" outlineLevel="0" collapsed="false">
      <c r="A56" s="38" t="s">
        <v>979</v>
      </c>
      <c r="B56" s="47"/>
      <c r="C56" s="38"/>
      <c r="D56" s="38"/>
      <c r="E56" s="38"/>
      <c r="F56" s="38"/>
      <c r="G56" s="38"/>
      <c r="H56" s="38"/>
      <c r="I56" s="38" t="s">
        <v>931</v>
      </c>
      <c r="J56" s="38"/>
      <c r="K56" s="38"/>
      <c r="L56" s="47"/>
      <c r="M56" s="38"/>
      <c r="N56" s="38"/>
    </row>
    <row r="57" customFormat="false" ht="27" hidden="false" customHeight="true" outlineLevel="0" collapsed="false">
      <c r="A57" s="42"/>
      <c r="B57" s="48"/>
      <c r="C57" s="42"/>
      <c r="D57" s="42"/>
      <c r="E57" s="42"/>
      <c r="F57" s="42"/>
      <c r="G57" s="42"/>
      <c r="H57" s="42"/>
      <c r="I57" s="42"/>
      <c r="J57" s="42"/>
      <c r="K57" s="42"/>
      <c r="L57" s="48"/>
      <c r="M57" s="42"/>
      <c r="N57" s="42"/>
    </row>
    <row r="58" customFormat="false" ht="27" hidden="false" customHeight="true" outlineLevel="0" collapsed="false">
      <c r="A58" s="42"/>
      <c r="B58" s="48"/>
      <c r="C58" s="42"/>
      <c r="D58" s="42"/>
      <c r="E58" s="42"/>
      <c r="F58" s="42"/>
      <c r="G58" s="42"/>
      <c r="H58" s="42"/>
      <c r="I58" s="42"/>
      <c r="J58" s="42"/>
      <c r="K58" s="42"/>
      <c r="L58" s="48"/>
      <c r="M58" s="42"/>
      <c r="N58" s="42"/>
    </row>
    <row r="59" customFormat="false" ht="27" hidden="false" customHeight="true" outlineLevel="0" collapsed="false">
      <c r="A59" s="42"/>
      <c r="B59" s="48"/>
      <c r="C59" s="42"/>
      <c r="D59" s="42"/>
      <c r="E59" s="42"/>
      <c r="F59" s="42"/>
      <c r="G59" s="42"/>
      <c r="H59" s="42"/>
      <c r="I59" s="42"/>
      <c r="J59" s="42"/>
      <c r="K59" s="42"/>
      <c r="L59" s="48"/>
      <c r="M59" s="42"/>
      <c r="N59" s="42"/>
    </row>
    <row r="60" customFormat="false" ht="27" hidden="false" customHeight="true" outlineLevel="0" collapsed="false">
      <c r="A60" s="42"/>
      <c r="B60" s="48"/>
      <c r="C60" s="42"/>
      <c r="D60" s="42"/>
      <c r="E60" s="42"/>
      <c r="F60" s="42"/>
      <c r="G60" s="42"/>
      <c r="H60" s="42"/>
      <c r="I60" s="42"/>
      <c r="J60" s="42"/>
      <c r="K60" s="42"/>
      <c r="L60" s="48"/>
      <c r="M60" s="42"/>
      <c r="N60" s="42"/>
    </row>
    <row r="61" customFormat="false" ht="27" hidden="false" customHeight="true" outlineLevel="0" collapsed="false">
      <c r="A61" s="42"/>
      <c r="B61" s="48"/>
      <c r="C61" s="42"/>
      <c r="D61" s="42"/>
      <c r="E61" s="42"/>
      <c r="F61" s="42"/>
      <c r="G61" s="42"/>
      <c r="H61" s="42"/>
      <c r="I61" s="42"/>
      <c r="J61" s="42"/>
      <c r="K61" s="42"/>
      <c r="L61" s="48"/>
      <c r="M61" s="42"/>
      <c r="N61" s="42"/>
    </row>
    <row r="62" customFormat="false" ht="27" hidden="false" customHeight="true" outlineLevel="0" collapsed="false">
      <c r="A62" s="42"/>
      <c r="B62" s="48"/>
      <c r="C62" s="42"/>
      <c r="D62" s="42"/>
      <c r="E62" s="42"/>
      <c r="F62" s="42"/>
      <c r="G62" s="42"/>
      <c r="H62" s="42"/>
      <c r="I62" s="42"/>
      <c r="J62" s="42"/>
      <c r="K62" s="42"/>
      <c r="L62" s="48"/>
      <c r="M62" s="42"/>
      <c r="N62" s="42"/>
    </row>
    <row r="63" customFormat="false" ht="27" hidden="false" customHeight="true" outlineLevel="0" collapsed="false">
      <c r="A63" s="42"/>
      <c r="B63" s="48"/>
      <c r="C63" s="42"/>
      <c r="D63" s="42"/>
      <c r="E63" s="42"/>
      <c r="F63" s="42"/>
      <c r="G63" s="42"/>
      <c r="H63" s="42"/>
      <c r="I63" s="42"/>
      <c r="J63" s="42"/>
      <c r="K63" s="42"/>
      <c r="L63" s="48"/>
      <c r="M63" s="42"/>
      <c r="N63" s="42"/>
    </row>
    <row r="64" customFormat="false" ht="27" hidden="false" customHeight="true" outlineLevel="0" collapsed="false">
      <c r="A64" s="42"/>
      <c r="B64" s="48"/>
      <c r="C64" s="42"/>
      <c r="D64" s="42"/>
      <c r="E64" s="42"/>
      <c r="F64" s="42"/>
      <c r="G64" s="42"/>
      <c r="H64" s="42"/>
      <c r="I64" s="42"/>
      <c r="J64" s="42"/>
      <c r="K64" s="42"/>
      <c r="L64" s="48"/>
      <c r="M64" s="42"/>
      <c r="N64" s="42"/>
    </row>
    <row r="65" customFormat="false" ht="27" hidden="false" customHeight="true" outlineLevel="0" collapsed="false">
      <c r="A65" s="42"/>
      <c r="B65" s="48"/>
      <c r="C65" s="42"/>
      <c r="D65" s="42"/>
      <c r="E65" s="42"/>
      <c r="F65" s="42"/>
      <c r="G65" s="42"/>
      <c r="H65" s="42"/>
      <c r="I65" s="42"/>
      <c r="J65" s="42"/>
      <c r="K65" s="42"/>
      <c r="L65" s="48"/>
      <c r="M65" s="42"/>
      <c r="N65" s="42"/>
    </row>
    <row r="66" customFormat="false" ht="27" hidden="false" customHeight="true" outlineLevel="0" collapsed="false">
      <c r="A66" s="42"/>
      <c r="B66" s="48"/>
      <c r="C66" s="42"/>
      <c r="D66" s="42"/>
      <c r="E66" s="42"/>
      <c r="F66" s="42"/>
      <c r="G66" s="42"/>
      <c r="H66" s="42"/>
      <c r="I66" s="42"/>
      <c r="J66" s="42"/>
      <c r="K66" s="42"/>
      <c r="L66" s="48"/>
      <c r="M66" s="42"/>
      <c r="N66" s="42"/>
    </row>
    <row r="67" customFormat="false" ht="27" hidden="false" customHeight="true" outlineLevel="0" collapsed="false">
      <c r="A67" s="42"/>
      <c r="B67" s="48"/>
      <c r="C67" s="42"/>
      <c r="D67" s="42"/>
      <c r="E67" s="42"/>
      <c r="F67" s="42"/>
      <c r="G67" s="42"/>
      <c r="H67" s="42"/>
      <c r="I67" s="42"/>
      <c r="J67" s="42"/>
      <c r="K67" s="42"/>
      <c r="L67" s="48"/>
      <c r="M67" s="42"/>
      <c r="N67" s="42"/>
    </row>
    <row r="68" customFormat="false" ht="27" hidden="false" customHeight="true" outlineLevel="0" collapsed="false">
      <c r="A68" s="42"/>
      <c r="B68" s="48"/>
      <c r="C68" s="42"/>
      <c r="D68" s="42"/>
      <c r="E68" s="42"/>
      <c r="F68" s="42"/>
      <c r="G68" s="42"/>
      <c r="H68" s="42"/>
      <c r="I68" s="42"/>
      <c r="J68" s="42"/>
      <c r="K68" s="42"/>
      <c r="L68" s="48"/>
      <c r="M68" s="42"/>
      <c r="N68" s="42"/>
    </row>
    <row r="69" customFormat="false" ht="27" hidden="false" customHeight="true" outlineLevel="0" collapsed="false">
      <c r="A69" s="42"/>
      <c r="B69" s="48"/>
      <c r="C69" s="42"/>
      <c r="D69" s="42"/>
      <c r="E69" s="42"/>
      <c r="F69" s="42"/>
      <c r="G69" s="42"/>
      <c r="H69" s="42"/>
      <c r="I69" s="42"/>
      <c r="J69" s="42"/>
      <c r="K69" s="42"/>
      <c r="L69" s="48"/>
      <c r="M69" s="42"/>
      <c r="N69" s="42"/>
    </row>
    <row r="70" customFormat="false" ht="27" hidden="false" customHeight="true" outlineLevel="0" collapsed="false">
      <c r="A70" s="42"/>
      <c r="B70" s="48"/>
      <c r="C70" s="42"/>
      <c r="D70" s="42"/>
      <c r="E70" s="42"/>
      <c r="F70" s="42"/>
      <c r="G70" s="42"/>
      <c r="H70" s="42"/>
      <c r="I70" s="42"/>
      <c r="J70" s="42"/>
      <c r="K70" s="42"/>
      <c r="L70" s="48"/>
      <c r="M70" s="42"/>
      <c r="N70" s="42"/>
    </row>
    <row r="71" customFormat="false" ht="27" hidden="false" customHeight="true" outlineLevel="0" collapsed="false">
      <c r="A71" s="42"/>
      <c r="B71" s="48"/>
      <c r="C71" s="42"/>
      <c r="D71" s="42"/>
      <c r="E71" s="42"/>
      <c r="F71" s="42"/>
      <c r="G71" s="42"/>
      <c r="H71" s="42"/>
      <c r="I71" s="42"/>
      <c r="J71" s="42"/>
      <c r="K71" s="42"/>
      <c r="L71" s="48"/>
      <c r="M71" s="42"/>
      <c r="N71" s="42"/>
    </row>
    <row r="72" customFormat="false" ht="27" hidden="false" customHeight="true" outlineLevel="0" collapsed="false">
      <c r="A72" s="42"/>
      <c r="B72" s="48"/>
      <c r="C72" s="42"/>
      <c r="D72" s="42"/>
      <c r="E72" s="42"/>
      <c r="F72" s="42"/>
      <c r="G72" s="42"/>
      <c r="H72" s="42"/>
      <c r="I72" s="42"/>
      <c r="J72" s="42"/>
      <c r="K72" s="42"/>
      <c r="L72" s="48"/>
      <c r="M72" s="42"/>
      <c r="N72" s="42"/>
    </row>
    <row r="73" customFormat="false" ht="27" hidden="false" customHeight="true" outlineLevel="0" collapsed="false">
      <c r="A73" s="42"/>
      <c r="B73" s="48"/>
      <c r="C73" s="42"/>
      <c r="D73" s="42"/>
      <c r="E73" s="42"/>
      <c r="F73" s="42"/>
      <c r="G73" s="42"/>
      <c r="H73" s="42"/>
      <c r="I73" s="42"/>
      <c r="J73" s="42"/>
      <c r="K73" s="42"/>
      <c r="L73" s="48"/>
      <c r="M73" s="42"/>
      <c r="N73" s="42"/>
    </row>
    <row r="74" customFormat="false" ht="27" hidden="false" customHeight="true" outlineLevel="0" collapsed="false">
      <c r="A74" s="42"/>
      <c r="B74" s="48"/>
      <c r="C74" s="42"/>
      <c r="D74" s="42"/>
      <c r="E74" s="42"/>
      <c r="F74" s="42"/>
      <c r="G74" s="42"/>
      <c r="H74" s="42"/>
      <c r="I74" s="42"/>
      <c r="J74" s="42"/>
      <c r="K74" s="42"/>
      <c r="L74" s="48"/>
      <c r="M74" s="42"/>
      <c r="N74" s="42"/>
    </row>
    <row r="75" customFormat="false" ht="27" hidden="false" customHeight="true" outlineLevel="0" collapsed="false">
      <c r="A75" s="42"/>
      <c r="B75" s="48"/>
      <c r="C75" s="42"/>
      <c r="D75" s="42"/>
      <c r="E75" s="42"/>
      <c r="F75" s="42"/>
      <c r="G75" s="42"/>
      <c r="H75" s="42"/>
      <c r="I75" s="42"/>
      <c r="J75" s="42"/>
      <c r="K75" s="42"/>
      <c r="L75" s="48"/>
      <c r="M75" s="42"/>
      <c r="N75" s="42"/>
    </row>
    <row r="76" customFormat="false" ht="27" hidden="false" customHeight="true" outlineLevel="0" collapsed="false">
      <c r="A76" s="42"/>
      <c r="B76" s="48"/>
      <c r="C76" s="42"/>
      <c r="D76" s="42"/>
      <c r="E76" s="42"/>
      <c r="F76" s="42"/>
      <c r="G76" s="42"/>
      <c r="H76" s="42"/>
      <c r="I76" s="42"/>
      <c r="J76" s="42"/>
      <c r="K76" s="42"/>
      <c r="L76" s="48"/>
      <c r="M76" s="42"/>
      <c r="N76" s="42"/>
    </row>
    <row r="77" customFormat="false" ht="27" hidden="false" customHeight="true" outlineLevel="0" collapsed="false">
      <c r="A77" s="42"/>
      <c r="B77" s="48"/>
      <c r="C77" s="42"/>
      <c r="D77" s="42"/>
      <c r="E77" s="42"/>
      <c r="F77" s="42"/>
      <c r="G77" s="42"/>
      <c r="H77" s="42"/>
      <c r="I77" s="42"/>
      <c r="J77" s="42"/>
      <c r="K77" s="42"/>
      <c r="L77" s="48"/>
      <c r="M77" s="42"/>
      <c r="N77" s="42"/>
    </row>
    <row r="78" customFormat="false" ht="27" hidden="false" customHeight="true" outlineLevel="0" collapsed="false">
      <c r="A78" s="42"/>
      <c r="B78" s="48"/>
      <c r="C78" s="42"/>
      <c r="D78" s="42"/>
      <c r="E78" s="42"/>
      <c r="F78" s="42"/>
      <c r="G78" s="42"/>
      <c r="H78" s="42"/>
      <c r="I78" s="42"/>
      <c r="J78" s="42"/>
      <c r="K78" s="42"/>
      <c r="L78" s="48"/>
      <c r="M78" s="42"/>
      <c r="N78" s="42"/>
    </row>
    <row r="79" customFormat="false" ht="27" hidden="false" customHeight="true" outlineLevel="0" collapsed="false">
      <c r="A79" s="42"/>
      <c r="B79" s="48"/>
      <c r="C79" s="42"/>
      <c r="D79" s="42"/>
      <c r="E79" s="42"/>
      <c r="F79" s="42"/>
      <c r="G79" s="42"/>
      <c r="H79" s="42"/>
      <c r="I79" s="42"/>
      <c r="J79" s="42"/>
      <c r="K79" s="42"/>
      <c r="L79" s="48"/>
      <c r="M79" s="42"/>
      <c r="N79" s="42"/>
    </row>
    <row r="80" customFormat="false" ht="27" hidden="false" customHeight="true" outlineLevel="0" collapsed="false">
      <c r="A80" s="42"/>
      <c r="B80" s="48"/>
      <c r="C80" s="42"/>
      <c r="D80" s="42"/>
      <c r="E80" s="42"/>
      <c r="F80" s="42"/>
      <c r="G80" s="42"/>
      <c r="H80" s="42"/>
      <c r="I80" s="42"/>
      <c r="J80" s="42"/>
      <c r="K80" s="42"/>
      <c r="L80" s="48"/>
      <c r="M80" s="42"/>
      <c r="N80" s="42"/>
    </row>
    <row r="81" customFormat="false" ht="27" hidden="false" customHeight="true" outlineLevel="0" collapsed="false">
      <c r="A81" s="42"/>
      <c r="B81" s="48"/>
      <c r="C81" s="42"/>
      <c r="D81" s="42"/>
      <c r="E81" s="42"/>
      <c r="F81" s="42"/>
      <c r="G81" s="42"/>
      <c r="H81" s="42"/>
      <c r="I81" s="42"/>
      <c r="J81" s="42"/>
      <c r="K81" s="42"/>
      <c r="L81" s="48"/>
      <c r="M81" s="42"/>
      <c r="N81" s="42"/>
    </row>
    <row r="82" customFormat="false" ht="27" hidden="false" customHeight="true" outlineLevel="0" collapsed="false">
      <c r="A82" s="42"/>
      <c r="B82" s="48"/>
      <c r="C82" s="42"/>
      <c r="D82" s="42"/>
      <c r="E82" s="42"/>
      <c r="F82" s="42"/>
      <c r="G82" s="42"/>
      <c r="H82" s="42"/>
      <c r="I82" s="42"/>
      <c r="J82" s="42"/>
      <c r="K82" s="42"/>
      <c r="L82" s="48"/>
      <c r="M82" s="42"/>
      <c r="N82" s="42"/>
    </row>
    <row r="83" customFormat="false" ht="27" hidden="false" customHeight="true" outlineLevel="0" collapsed="false">
      <c r="A83" s="42"/>
      <c r="B83" s="48"/>
      <c r="C83" s="42"/>
      <c r="D83" s="42"/>
      <c r="E83" s="42"/>
      <c r="F83" s="42"/>
      <c r="G83" s="42"/>
      <c r="H83" s="42"/>
      <c r="I83" s="42"/>
      <c r="J83" s="42"/>
      <c r="K83" s="42"/>
      <c r="L83" s="48"/>
      <c r="M83" s="42"/>
      <c r="N83" s="42"/>
    </row>
    <row r="84" customFormat="false" ht="27" hidden="false" customHeight="true" outlineLevel="0" collapsed="false">
      <c r="A84" s="42"/>
      <c r="B84" s="48"/>
      <c r="C84" s="42"/>
      <c r="D84" s="42"/>
      <c r="E84" s="42"/>
      <c r="F84" s="42"/>
      <c r="G84" s="42"/>
      <c r="H84" s="42"/>
      <c r="I84" s="42"/>
      <c r="J84" s="42"/>
      <c r="K84" s="42"/>
      <c r="L84" s="48"/>
      <c r="M84" s="42"/>
      <c r="N84" s="42"/>
    </row>
    <row r="85" customFormat="false" ht="27" hidden="false" customHeight="true" outlineLevel="0" collapsed="false">
      <c r="A85" s="42"/>
      <c r="B85" s="48"/>
      <c r="C85" s="42"/>
      <c r="D85" s="42"/>
      <c r="E85" s="42"/>
      <c r="F85" s="42"/>
      <c r="G85" s="42"/>
      <c r="H85" s="42"/>
      <c r="I85" s="42"/>
      <c r="J85" s="42"/>
      <c r="K85" s="42"/>
      <c r="L85" s="48"/>
      <c r="M85" s="42"/>
      <c r="N85" s="42"/>
    </row>
    <row r="86" customFormat="false" ht="27" hidden="false" customHeight="true" outlineLevel="0" collapsed="false">
      <c r="A86" s="42"/>
      <c r="B86" s="48"/>
      <c r="C86" s="42"/>
      <c r="D86" s="42"/>
      <c r="E86" s="42"/>
      <c r="F86" s="42"/>
      <c r="G86" s="42"/>
      <c r="H86" s="42"/>
      <c r="I86" s="42"/>
      <c r="J86" s="42"/>
      <c r="K86" s="42"/>
      <c r="L86" s="48"/>
      <c r="M86" s="42"/>
      <c r="N86" s="42"/>
    </row>
    <row r="87" customFormat="false" ht="27" hidden="false" customHeight="true" outlineLevel="0" collapsed="false">
      <c r="A87" s="42"/>
      <c r="B87" s="48"/>
      <c r="C87" s="42"/>
      <c r="D87" s="42"/>
      <c r="E87" s="42"/>
      <c r="F87" s="42"/>
      <c r="G87" s="42"/>
      <c r="H87" s="42"/>
      <c r="I87" s="42"/>
      <c r="J87" s="42"/>
      <c r="K87" s="42"/>
      <c r="L87" s="48"/>
      <c r="M87" s="42"/>
      <c r="N87" s="42"/>
    </row>
    <row r="88" customFormat="false" ht="27" hidden="false" customHeight="true" outlineLevel="0" collapsed="false">
      <c r="A88" s="42"/>
      <c r="B88" s="48"/>
      <c r="C88" s="42"/>
      <c r="D88" s="42"/>
      <c r="E88" s="42"/>
      <c r="F88" s="42"/>
      <c r="G88" s="42"/>
      <c r="H88" s="42"/>
      <c r="I88" s="42"/>
      <c r="J88" s="42"/>
      <c r="K88" s="42"/>
      <c r="L88" s="48"/>
      <c r="M88" s="42"/>
      <c r="N88" s="42"/>
    </row>
    <row r="89" customFormat="false" ht="27" hidden="false" customHeight="true" outlineLevel="0" collapsed="false">
      <c r="A89" s="42"/>
      <c r="B89" s="48"/>
      <c r="C89" s="42"/>
      <c r="D89" s="42"/>
      <c r="E89" s="42"/>
      <c r="F89" s="42"/>
      <c r="G89" s="42"/>
      <c r="H89" s="42"/>
      <c r="I89" s="42"/>
      <c r="J89" s="42"/>
      <c r="K89" s="42"/>
      <c r="L89" s="48"/>
      <c r="M89" s="42"/>
      <c r="N89" s="42"/>
    </row>
    <row r="90" customFormat="false" ht="27" hidden="false" customHeight="true" outlineLevel="0" collapsed="false">
      <c r="A90" s="42"/>
      <c r="B90" s="48"/>
      <c r="C90" s="42"/>
      <c r="D90" s="42"/>
      <c r="E90" s="42"/>
      <c r="F90" s="42"/>
      <c r="G90" s="42"/>
      <c r="H90" s="42"/>
      <c r="I90" s="42"/>
      <c r="J90" s="42"/>
      <c r="K90" s="42"/>
      <c r="L90" s="48"/>
      <c r="M90" s="42"/>
      <c r="N90" s="42"/>
    </row>
    <row r="91" customFormat="false" ht="27" hidden="false" customHeight="true" outlineLevel="0" collapsed="false">
      <c r="A91" s="42"/>
      <c r="B91" s="48"/>
      <c r="C91" s="42"/>
      <c r="D91" s="42"/>
      <c r="E91" s="42"/>
      <c r="F91" s="42"/>
      <c r="G91" s="42"/>
      <c r="H91" s="42"/>
      <c r="I91" s="42"/>
      <c r="J91" s="42"/>
      <c r="K91" s="42"/>
      <c r="L91" s="48"/>
      <c r="M91" s="42"/>
      <c r="N91" s="42"/>
    </row>
    <row r="92" customFormat="false" ht="27" hidden="false" customHeight="true" outlineLevel="0" collapsed="false">
      <c r="A92" s="42"/>
      <c r="B92" s="48"/>
      <c r="C92" s="42"/>
      <c r="D92" s="42"/>
      <c r="E92" s="42"/>
      <c r="F92" s="42"/>
      <c r="G92" s="42"/>
      <c r="H92" s="42"/>
      <c r="I92" s="42"/>
      <c r="J92" s="42"/>
      <c r="K92" s="42"/>
      <c r="L92" s="48"/>
      <c r="M92" s="42"/>
      <c r="N92" s="42"/>
    </row>
    <row r="93" customFormat="false" ht="27" hidden="false" customHeight="true" outlineLevel="0" collapsed="false">
      <c r="A93" s="42"/>
      <c r="B93" s="48"/>
      <c r="C93" s="42"/>
      <c r="D93" s="42"/>
      <c r="E93" s="42"/>
      <c r="F93" s="42"/>
      <c r="G93" s="42"/>
      <c r="H93" s="42"/>
      <c r="I93" s="42"/>
      <c r="J93" s="42"/>
      <c r="K93" s="42"/>
      <c r="L93" s="48"/>
      <c r="M93" s="42"/>
      <c r="N93" s="42"/>
    </row>
    <row r="94" customFormat="false" ht="27" hidden="false" customHeight="true" outlineLevel="0" collapsed="false">
      <c r="A94" s="42"/>
      <c r="B94" s="48"/>
      <c r="C94" s="42"/>
      <c r="D94" s="42"/>
      <c r="E94" s="42"/>
      <c r="F94" s="42"/>
      <c r="G94" s="42"/>
      <c r="H94" s="42"/>
      <c r="I94" s="42"/>
      <c r="J94" s="42"/>
      <c r="K94" s="42"/>
      <c r="L94" s="48"/>
      <c r="M94" s="42"/>
      <c r="N94" s="42"/>
    </row>
    <row r="95" customFormat="false" ht="27" hidden="false" customHeight="true" outlineLevel="0" collapsed="false">
      <c r="A95" s="42"/>
      <c r="B95" s="48"/>
      <c r="C95" s="42"/>
      <c r="D95" s="42"/>
      <c r="E95" s="42"/>
      <c r="F95" s="42"/>
      <c r="G95" s="42"/>
      <c r="H95" s="42"/>
      <c r="I95" s="42"/>
      <c r="J95" s="42"/>
      <c r="K95" s="42"/>
      <c r="L95" s="48"/>
      <c r="M95" s="42"/>
      <c r="N95" s="42"/>
    </row>
    <row r="96" customFormat="false" ht="27" hidden="false" customHeight="true" outlineLevel="0" collapsed="false">
      <c r="A96" s="42"/>
      <c r="B96" s="48"/>
      <c r="C96" s="42"/>
      <c r="D96" s="42"/>
      <c r="E96" s="42"/>
      <c r="F96" s="42"/>
      <c r="G96" s="42"/>
      <c r="H96" s="42"/>
      <c r="I96" s="42"/>
      <c r="J96" s="42"/>
      <c r="K96" s="42"/>
      <c r="L96" s="48"/>
      <c r="M96" s="42"/>
      <c r="N96" s="42"/>
    </row>
    <row r="97" customFormat="false" ht="27" hidden="false" customHeight="true" outlineLevel="0" collapsed="false">
      <c r="A97" s="42"/>
      <c r="B97" s="48"/>
      <c r="C97" s="42"/>
      <c r="D97" s="42"/>
      <c r="E97" s="42"/>
      <c r="F97" s="42"/>
      <c r="G97" s="42"/>
      <c r="H97" s="42"/>
      <c r="I97" s="42"/>
      <c r="J97" s="42"/>
      <c r="K97" s="42"/>
      <c r="L97" s="48"/>
      <c r="M97" s="42"/>
      <c r="N97" s="42"/>
    </row>
    <row r="98" customFormat="false" ht="27" hidden="false" customHeight="true" outlineLevel="0" collapsed="false">
      <c r="A98" s="42"/>
      <c r="B98" s="48"/>
      <c r="C98" s="42"/>
      <c r="D98" s="42"/>
      <c r="E98" s="42"/>
      <c r="F98" s="42"/>
      <c r="G98" s="42"/>
      <c r="H98" s="42"/>
      <c r="I98" s="42"/>
      <c r="J98" s="42"/>
      <c r="K98" s="42"/>
      <c r="L98" s="48"/>
      <c r="M98" s="42"/>
      <c r="N98" s="42"/>
    </row>
    <row r="99" customFormat="false" ht="27" hidden="false" customHeight="true" outlineLevel="0" collapsed="false">
      <c r="A99" s="42"/>
      <c r="B99" s="48"/>
      <c r="C99" s="42"/>
      <c r="D99" s="42"/>
      <c r="E99" s="42"/>
      <c r="F99" s="42"/>
      <c r="G99" s="42"/>
      <c r="H99" s="42"/>
      <c r="I99" s="42"/>
      <c r="J99" s="42"/>
      <c r="K99" s="42"/>
      <c r="L99" s="48"/>
      <c r="M99" s="42"/>
      <c r="N99" s="42"/>
    </row>
    <row r="100" customFormat="false" ht="27" hidden="false" customHeight="true" outlineLevel="0" collapsed="false">
      <c r="A100" s="42"/>
      <c r="B100" s="48"/>
      <c r="C100" s="42"/>
      <c r="D100" s="42"/>
      <c r="E100" s="42"/>
      <c r="F100" s="42"/>
      <c r="G100" s="42"/>
      <c r="H100" s="42"/>
      <c r="I100" s="42"/>
      <c r="J100" s="42"/>
      <c r="K100" s="42"/>
      <c r="L100" s="48"/>
      <c r="M100" s="42"/>
      <c r="N100" s="42"/>
    </row>
    <row r="101" customFormat="false" ht="27" hidden="false" customHeight="true" outlineLevel="0" collapsed="false">
      <c r="A101" s="42"/>
      <c r="B101" s="48"/>
      <c r="C101" s="42"/>
      <c r="D101" s="42"/>
      <c r="E101" s="42"/>
      <c r="F101" s="42"/>
      <c r="G101" s="42"/>
      <c r="H101" s="42"/>
      <c r="I101" s="42"/>
      <c r="J101" s="42"/>
      <c r="K101" s="42"/>
      <c r="L101" s="48"/>
      <c r="M101" s="42"/>
      <c r="N101" s="42"/>
    </row>
    <row r="102" customFormat="false" ht="27" hidden="false" customHeight="true" outlineLevel="0" collapsed="false">
      <c r="A102" s="42"/>
      <c r="B102" s="48"/>
      <c r="C102" s="42"/>
      <c r="D102" s="42"/>
      <c r="E102" s="42"/>
      <c r="F102" s="42"/>
      <c r="G102" s="42"/>
      <c r="H102" s="42"/>
      <c r="I102" s="42"/>
      <c r="J102" s="42"/>
      <c r="K102" s="42"/>
      <c r="L102" s="48"/>
      <c r="M102" s="42"/>
      <c r="N102" s="42"/>
    </row>
    <row r="103" customFormat="false" ht="27" hidden="false" customHeight="true" outlineLevel="0" collapsed="false">
      <c r="A103" s="42"/>
      <c r="B103" s="48"/>
      <c r="C103" s="42"/>
      <c r="D103" s="42"/>
      <c r="E103" s="42"/>
      <c r="F103" s="42"/>
      <c r="G103" s="42"/>
      <c r="H103" s="42"/>
      <c r="I103" s="42"/>
      <c r="J103" s="42"/>
      <c r="K103" s="42"/>
      <c r="L103" s="48"/>
      <c r="M103" s="42"/>
      <c r="N103" s="42"/>
    </row>
    <row r="104" customFormat="false" ht="27" hidden="false" customHeight="true" outlineLevel="0" collapsed="false">
      <c r="A104" s="42"/>
      <c r="B104" s="48"/>
      <c r="C104" s="42"/>
      <c r="D104" s="42"/>
      <c r="E104" s="42"/>
      <c r="F104" s="42"/>
      <c r="G104" s="42"/>
      <c r="H104" s="42"/>
      <c r="I104" s="42"/>
      <c r="J104" s="42"/>
      <c r="K104" s="42"/>
      <c r="L104" s="48"/>
      <c r="M104" s="42"/>
      <c r="N104" s="42"/>
    </row>
    <row r="105" customFormat="false" ht="27" hidden="false" customHeight="true" outlineLevel="0" collapsed="false">
      <c r="A105" s="42"/>
      <c r="B105" s="48"/>
      <c r="C105" s="42"/>
      <c r="D105" s="42"/>
      <c r="E105" s="42"/>
      <c r="F105" s="42"/>
      <c r="G105" s="42"/>
      <c r="H105" s="42"/>
      <c r="I105" s="42"/>
      <c r="J105" s="42"/>
      <c r="K105" s="42"/>
      <c r="L105" s="48"/>
      <c r="M105" s="42"/>
      <c r="N105" s="42"/>
    </row>
    <row r="106" customFormat="false" ht="27" hidden="false" customHeight="true" outlineLevel="0" collapsed="false">
      <c r="A106" s="42"/>
      <c r="B106" s="48"/>
      <c r="C106" s="42"/>
      <c r="D106" s="42"/>
      <c r="E106" s="42"/>
      <c r="F106" s="42"/>
      <c r="G106" s="42"/>
      <c r="H106" s="42"/>
      <c r="I106" s="42"/>
      <c r="J106" s="42"/>
      <c r="K106" s="42"/>
      <c r="L106" s="48"/>
      <c r="M106" s="42"/>
      <c r="N106" s="42"/>
    </row>
    <row r="107" customFormat="false" ht="27" hidden="false" customHeight="true" outlineLevel="0" collapsed="false">
      <c r="A107" s="42"/>
      <c r="B107" s="48"/>
      <c r="C107" s="42"/>
      <c r="D107" s="42"/>
      <c r="E107" s="42"/>
      <c r="F107" s="42"/>
      <c r="G107" s="42"/>
      <c r="H107" s="42"/>
      <c r="I107" s="42"/>
      <c r="J107" s="42"/>
      <c r="K107" s="42"/>
      <c r="L107" s="48"/>
      <c r="M107" s="42"/>
      <c r="N107" s="42"/>
    </row>
    <row r="108" customFormat="false" ht="27" hidden="false" customHeight="true" outlineLevel="0" collapsed="false">
      <c r="A108" s="42"/>
      <c r="B108" s="48"/>
      <c r="C108" s="42"/>
      <c r="D108" s="42"/>
      <c r="E108" s="42"/>
      <c r="F108" s="42"/>
      <c r="G108" s="42"/>
      <c r="H108" s="42"/>
      <c r="I108" s="42"/>
      <c r="J108" s="42"/>
      <c r="K108" s="42"/>
      <c r="L108" s="48"/>
      <c r="M108" s="42"/>
      <c r="N108" s="42"/>
    </row>
    <row r="109" customFormat="false" ht="27" hidden="false" customHeight="true" outlineLevel="0" collapsed="false">
      <c r="A109" s="42"/>
      <c r="B109" s="48"/>
      <c r="C109" s="42"/>
      <c r="D109" s="42"/>
      <c r="E109" s="42"/>
      <c r="F109" s="42"/>
      <c r="G109" s="42"/>
      <c r="H109" s="42"/>
      <c r="I109" s="42"/>
      <c r="J109" s="42"/>
      <c r="K109" s="42"/>
      <c r="L109" s="48"/>
      <c r="M109" s="42"/>
      <c r="N109" s="42"/>
    </row>
    <row r="110" customFormat="false" ht="27" hidden="false" customHeight="true" outlineLevel="0" collapsed="false">
      <c r="A110" s="42"/>
      <c r="B110" s="48"/>
      <c r="C110" s="42"/>
      <c r="D110" s="42"/>
      <c r="E110" s="42"/>
      <c r="F110" s="42"/>
      <c r="G110" s="42"/>
      <c r="H110" s="42"/>
      <c r="I110" s="42"/>
      <c r="J110" s="42"/>
      <c r="K110" s="42"/>
      <c r="L110" s="48"/>
      <c r="M110" s="42"/>
      <c r="N110" s="42"/>
    </row>
    <row r="111" customFormat="false" ht="27" hidden="false" customHeight="true" outlineLevel="0" collapsed="false">
      <c r="A111" s="42"/>
      <c r="B111" s="48"/>
      <c r="C111" s="42"/>
      <c r="D111" s="42"/>
      <c r="E111" s="42"/>
      <c r="F111" s="42"/>
      <c r="G111" s="42"/>
      <c r="H111" s="42"/>
      <c r="I111" s="42"/>
      <c r="J111" s="42"/>
      <c r="K111" s="42"/>
      <c r="L111" s="48"/>
      <c r="M111" s="42"/>
      <c r="N111" s="42"/>
    </row>
    <row r="112" customFormat="false" ht="27" hidden="false" customHeight="true" outlineLevel="0" collapsed="false">
      <c r="A112" s="42"/>
      <c r="B112" s="48"/>
      <c r="C112" s="42"/>
      <c r="D112" s="42"/>
      <c r="E112" s="42"/>
      <c r="F112" s="42"/>
      <c r="G112" s="42"/>
      <c r="H112" s="42"/>
      <c r="I112" s="42"/>
      <c r="J112" s="42"/>
      <c r="K112" s="42"/>
      <c r="L112" s="48"/>
      <c r="M112" s="42"/>
      <c r="N112" s="42"/>
    </row>
    <row r="113" customFormat="false" ht="27" hidden="false" customHeight="true" outlineLevel="0" collapsed="false">
      <c r="A113" s="42"/>
      <c r="B113" s="48"/>
      <c r="C113" s="42"/>
      <c r="D113" s="42"/>
      <c r="E113" s="42"/>
      <c r="F113" s="42"/>
      <c r="G113" s="42"/>
      <c r="H113" s="42"/>
      <c r="I113" s="42"/>
      <c r="J113" s="42"/>
      <c r="K113" s="42"/>
      <c r="L113" s="48"/>
      <c r="M113" s="42"/>
      <c r="N113" s="42"/>
    </row>
    <row r="114" customFormat="false" ht="27" hidden="false" customHeight="true" outlineLevel="0" collapsed="false">
      <c r="A114" s="42"/>
      <c r="B114" s="48"/>
      <c r="C114" s="42"/>
      <c r="D114" s="42"/>
      <c r="E114" s="42"/>
      <c r="F114" s="42"/>
      <c r="G114" s="42"/>
      <c r="H114" s="42"/>
      <c r="I114" s="42"/>
      <c r="J114" s="42"/>
      <c r="K114" s="42"/>
      <c r="L114" s="48"/>
      <c r="M114" s="42"/>
      <c r="N114" s="42"/>
    </row>
    <row r="115" customFormat="false" ht="27" hidden="false" customHeight="true" outlineLevel="0" collapsed="false">
      <c r="A115" s="42"/>
      <c r="B115" s="48"/>
      <c r="C115" s="42"/>
      <c r="D115" s="42"/>
      <c r="E115" s="42"/>
      <c r="F115" s="42"/>
      <c r="G115" s="42"/>
      <c r="H115" s="42"/>
      <c r="I115" s="42"/>
      <c r="J115" s="42"/>
      <c r="K115" s="42"/>
      <c r="L115" s="48"/>
      <c r="M115" s="42"/>
      <c r="N115" s="42"/>
    </row>
    <row r="116" customFormat="false" ht="27" hidden="false" customHeight="true" outlineLevel="0" collapsed="false">
      <c r="A116" s="42"/>
      <c r="B116" s="48"/>
      <c r="C116" s="42"/>
      <c r="D116" s="42"/>
      <c r="E116" s="42"/>
      <c r="F116" s="42"/>
      <c r="G116" s="42"/>
      <c r="H116" s="42"/>
      <c r="I116" s="42"/>
      <c r="J116" s="42"/>
      <c r="K116" s="42"/>
      <c r="L116" s="48"/>
      <c r="M116" s="42"/>
      <c r="N116" s="42"/>
    </row>
    <row r="117" customFormat="false" ht="27" hidden="false" customHeight="true" outlineLevel="0" collapsed="false">
      <c r="A117" s="42"/>
      <c r="B117" s="48"/>
      <c r="C117" s="42"/>
      <c r="D117" s="42"/>
      <c r="E117" s="42"/>
      <c r="F117" s="42"/>
      <c r="G117" s="42"/>
      <c r="H117" s="42"/>
      <c r="I117" s="42"/>
      <c r="J117" s="42"/>
      <c r="K117" s="42"/>
      <c r="L117" s="48"/>
      <c r="M117" s="42"/>
      <c r="N117" s="42"/>
    </row>
    <row r="118" customFormat="false" ht="27" hidden="false" customHeight="true" outlineLevel="0" collapsed="false">
      <c r="A118" s="42"/>
      <c r="B118" s="48"/>
      <c r="C118" s="42"/>
      <c r="D118" s="42"/>
      <c r="E118" s="42"/>
      <c r="F118" s="42"/>
      <c r="G118" s="42"/>
      <c r="H118" s="42"/>
      <c r="I118" s="42"/>
      <c r="J118" s="42"/>
      <c r="K118" s="42"/>
      <c r="L118" s="48"/>
      <c r="M118" s="42"/>
      <c r="N118" s="42"/>
    </row>
    <row r="119" customFormat="false" ht="27" hidden="false" customHeight="true" outlineLevel="0" collapsed="false">
      <c r="A119" s="42"/>
      <c r="B119" s="48"/>
      <c r="C119" s="42"/>
      <c r="D119" s="42"/>
      <c r="E119" s="42"/>
      <c r="F119" s="42"/>
      <c r="G119" s="42"/>
      <c r="H119" s="42"/>
      <c r="I119" s="42"/>
      <c r="J119" s="42"/>
      <c r="K119" s="42"/>
      <c r="L119" s="48"/>
      <c r="M119" s="42"/>
      <c r="N119" s="42"/>
    </row>
    <row r="120" customFormat="false" ht="27" hidden="false" customHeight="true" outlineLevel="0" collapsed="false">
      <c r="A120" s="42"/>
      <c r="B120" s="48"/>
      <c r="C120" s="42"/>
      <c r="D120" s="42"/>
      <c r="E120" s="42"/>
      <c r="F120" s="42"/>
      <c r="G120" s="42"/>
      <c r="H120" s="42"/>
      <c r="I120" s="42"/>
      <c r="J120" s="42"/>
      <c r="K120" s="42"/>
      <c r="L120" s="48"/>
      <c r="M120" s="42"/>
      <c r="N120" s="42"/>
    </row>
    <row r="121" customFormat="false" ht="27" hidden="false" customHeight="true" outlineLevel="0" collapsed="false">
      <c r="A121" s="42"/>
      <c r="B121" s="48"/>
      <c r="C121" s="42"/>
      <c r="D121" s="42"/>
      <c r="E121" s="42"/>
      <c r="F121" s="42"/>
      <c r="G121" s="42"/>
      <c r="H121" s="42"/>
      <c r="I121" s="42"/>
      <c r="J121" s="42"/>
      <c r="K121" s="42"/>
      <c r="L121" s="48"/>
      <c r="M121" s="42"/>
      <c r="N121" s="42"/>
    </row>
    <row r="122" customFormat="false" ht="27" hidden="false" customHeight="true" outlineLevel="0" collapsed="false">
      <c r="A122" s="42"/>
      <c r="B122" s="48"/>
      <c r="C122" s="42"/>
      <c r="D122" s="42"/>
      <c r="E122" s="42"/>
      <c r="F122" s="42"/>
      <c r="G122" s="42"/>
      <c r="H122" s="42"/>
      <c r="I122" s="42"/>
      <c r="J122" s="42"/>
      <c r="K122" s="42"/>
      <c r="L122" s="48"/>
      <c r="M122" s="42"/>
      <c r="N122" s="42"/>
    </row>
    <row r="123" customFormat="false" ht="27" hidden="false" customHeight="true" outlineLevel="0" collapsed="false">
      <c r="A123" s="42"/>
      <c r="B123" s="48"/>
      <c r="C123" s="42"/>
      <c r="D123" s="42"/>
      <c r="E123" s="42"/>
      <c r="F123" s="42"/>
      <c r="G123" s="42"/>
      <c r="H123" s="42"/>
      <c r="I123" s="42"/>
      <c r="J123" s="42"/>
      <c r="K123" s="42"/>
      <c r="L123" s="48"/>
      <c r="M123" s="42"/>
      <c r="N123" s="42"/>
    </row>
    <row r="124" customFormat="false" ht="27" hidden="false" customHeight="true" outlineLevel="0" collapsed="false">
      <c r="A124" s="42"/>
      <c r="B124" s="48"/>
      <c r="C124" s="42"/>
      <c r="D124" s="42"/>
      <c r="E124" s="42"/>
      <c r="F124" s="42"/>
      <c r="G124" s="42"/>
      <c r="H124" s="42"/>
      <c r="I124" s="42"/>
      <c r="J124" s="42"/>
      <c r="K124" s="42"/>
      <c r="L124" s="48"/>
      <c r="M124" s="42"/>
      <c r="N124" s="42"/>
    </row>
    <row r="125" customFormat="false" ht="27" hidden="false" customHeight="true" outlineLevel="0" collapsed="false">
      <c r="A125" s="42"/>
      <c r="B125" s="48"/>
      <c r="C125" s="42"/>
      <c r="D125" s="42"/>
      <c r="E125" s="42"/>
      <c r="F125" s="42"/>
      <c r="G125" s="42"/>
      <c r="H125" s="42"/>
      <c r="I125" s="42"/>
      <c r="J125" s="42"/>
      <c r="K125" s="42"/>
      <c r="L125" s="48"/>
      <c r="M125" s="42"/>
      <c r="N125" s="42"/>
    </row>
    <row r="126" customFormat="false" ht="27" hidden="false" customHeight="true" outlineLevel="0" collapsed="false">
      <c r="A126" s="42"/>
      <c r="B126" s="48"/>
      <c r="C126" s="42"/>
      <c r="D126" s="42"/>
      <c r="E126" s="42"/>
      <c r="F126" s="42"/>
      <c r="G126" s="42"/>
      <c r="H126" s="42"/>
      <c r="I126" s="42"/>
      <c r="J126" s="42"/>
      <c r="K126" s="42"/>
      <c r="L126" s="48"/>
      <c r="M126" s="42"/>
      <c r="N126" s="42"/>
    </row>
    <row r="127" customFormat="false" ht="27" hidden="false" customHeight="true" outlineLevel="0" collapsed="false">
      <c r="A127" s="42"/>
      <c r="B127" s="48"/>
      <c r="C127" s="42"/>
      <c r="D127" s="42"/>
      <c r="E127" s="42"/>
      <c r="F127" s="42"/>
      <c r="G127" s="42"/>
      <c r="H127" s="42"/>
      <c r="I127" s="42"/>
      <c r="J127" s="42"/>
      <c r="K127" s="42"/>
      <c r="L127" s="48"/>
      <c r="M127" s="42"/>
      <c r="N127" s="42"/>
    </row>
    <row r="128" customFormat="false" ht="27" hidden="false" customHeight="true" outlineLevel="0" collapsed="false">
      <c r="A128" s="42"/>
      <c r="B128" s="48"/>
      <c r="C128" s="42"/>
      <c r="D128" s="42"/>
      <c r="E128" s="42"/>
      <c r="F128" s="42"/>
      <c r="G128" s="42"/>
      <c r="H128" s="42"/>
      <c r="I128" s="42"/>
      <c r="J128" s="42"/>
      <c r="K128" s="42"/>
      <c r="L128" s="48"/>
      <c r="M128" s="42"/>
      <c r="N128" s="42"/>
    </row>
    <row r="129" customFormat="false" ht="27" hidden="false" customHeight="true" outlineLevel="0" collapsed="false">
      <c r="A129" s="42"/>
      <c r="B129" s="48"/>
      <c r="C129" s="42"/>
      <c r="D129" s="42"/>
      <c r="E129" s="42"/>
      <c r="F129" s="42"/>
      <c r="G129" s="42"/>
      <c r="H129" s="42"/>
      <c r="I129" s="42"/>
      <c r="J129" s="42"/>
      <c r="K129" s="42"/>
      <c r="L129" s="48"/>
      <c r="M129" s="42"/>
      <c r="N129" s="42"/>
    </row>
    <row r="130" customFormat="false" ht="27" hidden="false" customHeight="true" outlineLevel="0" collapsed="false">
      <c r="A130" s="42"/>
      <c r="B130" s="48"/>
      <c r="C130" s="42"/>
      <c r="D130" s="42"/>
      <c r="E130" s="42"/>
      <c r="F130" s="42"/>
      <c r="G130" s="42"/>
      <c r="H130" s="42"/>
      <c r="I130" s="42"/>
      <c r="J130" s="42"/>
      <c r="K130" s="42"/>
      <c r="L130" s="48"/>
      <c r="M130" s="42"/>
      <c r="N130" s="42"/>
    </row>
    <row r="131" customFormat="false" ht="27" hidden="false" customHeight="true" outlineLevel="0" collapsed="false">
      <c r="A131" s="42"/>
      <c r="B131" s="48"/>
      <c r="C131" s="42"/>
      <c r="D131" s="42"/>
      <c r="E131" s="42"/>
      <c r="F131" s="42"/>
      <c r="G131" s="42"/>
      <c r="H131" s="42"/>
      <c r="I131" s="42"/>
      <c r="J131" s="42"/>
      <c r="K131" s="42"/>
      <c r="L131" s="48"/>
      <c r="M131" s="42"/>
      <c r="N131" s="42"/>
    </row>
    <row r="132" customFormat="false" ht="27" hidden="false" customHeight="true" outlineLevel="0" collapsed="false">
      <c r="A132" s="42"/>
      <c r="B132" s="48"/>
      <c r="C132" s="42"/>
      <c r="D132" s="42"/>
      <c r="E132" s="42"/>
      <c r="F132" s="42"/>
      <c r="G132" s="42"/>
      <c r="H132" s="42"/>
      <c r="I132" s="42"/>
      <c r="J132" s="42"/>
      <c r="K132" s="42"/>
      <c r="L132" s="48"/>
      <c r="M132" s="42"/>
      <c r="N132" s="42"/>
    </row>
    <row r="133" customFormat="false" ht="27" hidden="false" customHeight="true" outlineLevel="0" collapsed="false">
      <c r="A133" s="42"/>
      <c r="B133" s="48"/>
      <c r="C133" s="42"/>
      <c r="D133" s="42"/>
      <c r="E133" s="42"/>
      <c r="F133" s="42"/>
      <c r="G133" s="42"/>
      <c r="H133" s="42"/>
      <c r="I133" s="42"/>
      <c r="J133" s="42"/>
      <c r="K133" s="42"/>
      <c r="L133" s="48"/>
      <c r="M133" s="42"/>
      <c r="N133" s="42"/>
    </row>
    <row r="134" customFormat="false" ht="27" hidden="false" customHeight="true" outlineLevel="0" collapsed="false">
      <c r="A134" s="42"/>
      <c r="B134" s="48"/>
      <c r="C134" s="42"/>
      <c r="D134" s="42"/>
      <c r="E134" s="42"/>
      <c r="F134" s="42"/>
      <c r="G134" s="42"/>
      <c r="H134" s="42"/>
      <c r="I134" s="42"/>
      <c r="J134" s="42"/>
      <c r="K134" s="42"/>
      <c r="L134" s="48"/>
      <c r="M134" s="42"/>
      <c r="N134" s="42"/>
    </row>
    <row r="135" customFormat="false" ht="27" hidden="false" customHeight="true" outlineLevel="0" collapsed="false">
      <c r="A135" s="42"/>
      <c r="B135" s="48"/>
      <c r="C135" s="42"/>
      <c r="D135" s="42"/>
      <c r="E135" s="42"/>
      <c r="F135" s="42"/>
      <c r="G135" s="42"/>
      <c r="H135" s="42"/>
      <c r="I135" s="42"/>
      <c r="J135" s="42"/>
      <c r="K135" s="42"/>
      <c r="L135" s="48"/>
      <c r="M135" s="42"/>
      <c r="N135" s="42"/>
    </row>
    <row r="136" customFormat="false" ht="27" hidden="false" customHeight="true" outlineLevel="0" collapsed="false">
      <c r="A136" s="42"/>
      <c r="B136" s="48"/>
      <c r="C136" s="42"/>
      <c r="D136" s="42"/>
      <c r="E136" s="42"/>
      <c r="F136" s="42"/>
      <c r="G136" s="42"/>
      <c r="H136" s="42"/>
      <c r="I136" s="42"/>
      <c r="J136" s="42"/>
      <c r="K136" s="42"/>
      <c r="L136" s="48"/>
      <c r="M136" s="42"/>
      <c r="N136" s="42"/>
    </row>
    <row r="137" customFormat="false" ht="27" hidden="false" customHeight="true" outlineLevel="0" collapsed="false">
      <c r="A137" s="42"/>
      <c r="B137" s="48"/>
      <c r="C137" s="42"/>
      <c r="D137" s="42"/>
      <c r="E137" s="42"/>
      <c r="F137" s="42"/>
      <c r="G137" s="42"/>
      <c r="H137" s="42"/>
      <c r="I137" s="42"/>
      <c r="J137" s="42"/>
      <c r="K137" s="42"/>
      <c r="L137" s="48"/>
      <c r="M137" s="42"/>
      <c r="N137" s="42"/>
    </row>
    <row r="138" customFormat="false" ht="27" hidden="false" customHeight="true" outlineLevel="0" collapsed="false">
      <c r="A138" s="42"/>
      <c r="B138" s="48"/>
      <c r="C138" s="42"/>
      <c r="D138" s="42"/>
      <c r="E138" s="42"/>
      <c r="F138" s="42"/>
      <c r="G138" s="42"/>
      <c r="H138" s="42"/>
      <c r="I138" s="42"/>
      <c r="J138" s="42"/>
      <c r="K138" s="42"/>
      <c r="L138" s="48"/>
      <c r="M138" s="42"/>
      <c r="N138" s="42"/>
    </row>
    <row r="139" customFormat="false" ht="27" hidden="false" customHeight="true" outlineLevel="0" collapsed="false">
      <c r="A139" s="42"/>
      <c r="B139" s="48"/>
      <c r="C139" s="42"/>
      <c r="D139" s="42"/>
      <c r="E139" s="42"/>
      <c r="F139" s="42"/>
      <c r="G139" s="42"/>
      <c r="H139" s="42"/>
      <c r="I139" s="42"/>
      <c r="J139" s="42"/>
      <c r="K139" s="42"/>
      <c r="L139" s="48"/>
      <c r="M139" s="42"/>
      <c r="N139" s="42"/>
    </row>
    <row r="140" customFormat="false" ht="27" hidden="false" customHeight="true" outlineLevel="0" collapsed="false">
      <c r="A140" s="42"/>
      <c r="B140" s="48"/>
      <c r="C140" s="42"/>
      <c r="D140" s="42"/>
      <c r="E140" s="42"/>
      <c r="F140" s="42"/>
      <c r="G140" s="42"/>
      <c r="H140" s="42"/>
      <c r="I140" s="42"/>
      <c r="J140" s="42"/>
      <c r="K140" s="42"/>
      <c r="L140" s="48"/>
      <c r="M140" s="42"/>
      <c r="N140" s="42"/>
    </row>
    <row r="141" customFormat="false" ht="27" hidden="false" customHeight="true" outlineLevel="0" collapsed="false">
      <c r="A141" s="42"/>
      <c r="B141" s="48"/>
      <c r="C141" s="42"/>
      <c r="D141" s="42"/>
      <c r="E141" s="42"/>
      <c r="F141" s="42"/>
      <c r="G141" s="42"/>
      <c r="H141" s="42"/>
      <c r="I141" s="42"/>
      <c r="J141" s="42"/>
      <c r="K141" s="42"/>
      <c r="L141" s="48"/>
      <c r="M141" s="42"/>
      <c r="N141" s="42"/>
    </row>
    <row r="142" customFormat="false" ht="27" hidden="false" customHeight="true" outlineLevel="0" collapsed="false">
      <c r="A142" s="42"/>
      <c r="B142" s="48"/>
      <c r="C142" s="42"/>
      <c r="D142" s="42"/>
      <c r="E142" s="42"/>
      <c r="F142" s="42"/>
      <c r="G142" s="42"/>
      <c r="H142" s="42"/>
      <c r="I142" s="42"/>
      <c r="J142" s="42"/>
      <c r="K142" s="42"/>
      <c r="L142" s="48"/>
      <c r="M142" s="42"/>
      <c r="N142" s="42"/>
    </row>
    <row r="143" customFormat="false" ht="27" hidden="false" customHeight="true" outlineLevel="0" collapsed="false">
      <c r="A143" s="42"/>
      <c r="B143" s="48"/>
      <c r="C143" s="42"/>
      <c r="D143" s="42"/>
      <c r="E143" s="42"/>
      <c r="F143" s="42"/>
      <c r="G143" s="42"/>
      <c r="H143" s="42"/>
      <c r="I143" s="42"/>
      <c r="J143" s="42"/>
      <c r="K143" s="42"/>
      <c r="L143" s="48"/>
      <c r="M143" s="42"/>
      <c r="N143" s="42"/>
    </row>
    <row r="144" customFormat="false" ht="27" hidden="false" customHeight="true" outlineLevel="0" collapsed="false">
      <c r="A144" s="42"/>
      <c r="B144" s="48"/>
      <c r="C144" s="42"/>
      <c r="D144" s="42"/>
      <c r="E144" s="42"/>
      <c r="F144" s="42"/>
      <c r="G144" s="42"/>
      <c r="H144" s="42"/>
      <c r="I144" s="42"/>
      <c r="J144" s="42"/>
      <c r="K144" s="42"/>
      <c r="L144" s="48"/>
      <c r="M144" s="42"/>
      <c r="N144" s="42"/>
    </row>
    <row r="145" customFormat="false" ht="27" hidden="false" customHeight="true" outlineLevel="0" collapsed="false">
      <c r="A145" s="42"/>
      <c r="B145" s="48"/>
      <c r="C145" s="42"/>
      <c r="D145" s="42"/>
      <c r="E145" s="42"/>
      <c r="F145" s="42"/>
      <c r="G145" s="42"/>
      <c r="H145" s="42"/>
      <c r="I145" s="42"/>
      <c r="J145" s="42"/>
      <c r="K145" s="42"/>
      <c r="L145" s="48"/>
      <c r="M145" s="42"/>
      <c r="N145" s="42"/>
    </row>
    <row r="146" customFormat="false" ht="27" hidden="false" customHeight="true" outlineLevel="0" collapsed="false">
      <c r="A146" s="42"/>
      <c r="B146" s="48"/>
      <c r="C146" s="42"/>
      <c r="D146" s="42"/>
      <c r="E146" s="42"/>
      <c r="F146" s="42"/>
      <c r="G146" s="42"/>
      <c r="H146" s="42"/>
      <c r="I146" s="42"/>
      <c r="J146" s="42"/>
      <c r="K146" s="42"/>
      <c r="L146" s="48"/>
      <c r="M146" s="42"/>
      <c r="N146" s="42"/>
    </row>
    <row r="147" customFormat="false" ht="27" hidden="false" customHeight="true" outlineLevel="0" collapsed="false">
      <c r="A147" s="42"/>
      <c r="B147" s="48"/>
      <c r="C147" s="42"/>
      <c r="D147" s="42"/>
      <c r="E147" s="42"/>
      <c r="F147" s="42"/>
      <c r="G147" s="42"/>
      <c r="H147" s="42"/>
      <c r="I147" s="42"/>
      <c r="J147" s="42"/>
      <c r="K147" s="42"/>
      <c r="L147" s="48"/>
      <c r="M147" s="42"/>
      <c r="N147" s="42"/>
    </row>
    <row r="148" customFormat="false" ht="27" hidden="false" customHeight="true" outlineLevel="0" collapsed="false">
      <c r="A148" s="42"/>
      <c r="B148" s="48"/>
      <c r="C148" s="42"/>
      <c r="D148" s="42"/>
      <c r="E148" s="42"/>
      <c r="F148" s="42"/>
      <c r="G148" s="42"/>
      <c r="H148" s="42"/>
      <c r="I148" s="42"/>
      <c r="J148" s="42"/>
      <c r="K148" s="42"/>
      <c r="L148" s="48"/>
      <c r="M148" s="42"/>
      <c r="N148" s="42"/>
    </row>
    <row r="149" customFormat="false" ht="27" hidden="false" customHeight="true" outlineLevel="0" collapsed="false">
      <c r="A149" s="42"/>
      <c r="B149" s="48"/>
      <c r="C149" s="42"/>
      <c r="D149" s="42"/>
      <c r="E149" s="42"/>
      <c r="F149" s="42"/>
      <c r="G149" s="42"/>
      <c r="H149" s="42"/>
      <c r="I149" s="42"/>
      <c r="J149" s="42"/>
      <c r="K149" s="42"/>
      <c r="L149" s="48"/>
      <c r="M149" s="42"/>
      <c r="N149" s="42"/>
    </row>
    <row r="150" customFormat="false" ht="27" hidden="false" customHeight="true" outlineLevel="0" collapsed="false">
      <c r="A150" s="42"/>
      <c r="B150" s="48"/>
      <c r="C150" s="42"/>
      <c r="D150" s="42"/>
      <c r="E150" s="42"/>
      <c r="F150" s="42"/>
      <c r="G150" s="42"/>
      <c r="H150" s="42"/>
      <c r="I150" s="42"/>
      <c r="J150" s="42"/>
      <c r="K150" s="42"/>
      <c r="L150" s="48"/>
      <c r="M150" s="42"/>
      <c r="N150" s="42"/>
    </row>
    <row r="151" customFormat="false" ht="27" hidden="false" customHeight="true" outlineLevel="0" collapsed="false">
      <c r="A151" s="42"/>
      <c r="B151" s="48"/>
      <c r="C151" s="42"/>
      <c r="D151" s="42"/>
      <c r="E151" s="42"/>
      <c r="F151" s="42"/>
      <c r="G151" s="42"/>
      <c r="H151" s="42"/>
      <c r="I151" s="42"/>
      <c r="J151" s="42"/>
      <c r="K151" s="42"/>
      <c r="L151" s="48"/>
      <c r="M151" s="42"/>
      <c r="N151" s="42"/>
    </row>
    <row r="152" customFormat="false" ht="27" hidden="false" customHeight="true" outlineLevel="0" collapsed="false">
      <c r="A152" s="42"/>
      <c r="B152" s="48"/>
      <c r="C152" s="42"/>
      <c r="D152" s="42"/>
      <c r="E152" s="42"/>
      <c r="F152" s="42"/>
      <c r="G152" s="42"/>
      <c r="H152" s="42"/>
      <c r="I152" s="42"/>
      <c r="J152" s="42"/>
      <c r="K152" s="42"/>
      <c r="L152" s="48"/>
      <c r="M152" s="42"/>
      <c r="N152" s="42"/>
    </row>
    <row r="153" customFormat="false" ht="27" hidden="false" customHeight="true" outlineLevel="0" collapsed="false">
      <c r="A153" s="42"/>
      <c r="B153" s="48"/>
      <c r="C153" s="42"/>
      <c r="D153" s="42"/>
      <c r="E153" s="42"/>
      <c r="F153" s="42"/>
      <c r="G153" s="42"/>
      <c r="H153" s="42"/>
      <c r="I153" s="42"/>
      <c r="J153" s="42"/>
      <c r="K153" s="42"/>
      <c r="L153" s="48"/>
      <c r="M153" s="42"/>
      <c r="N153" s="42"/>
    </row>
    <row r="154" customFormat="false" ht="27" hidden="false" customHeight="true" outlineLevel="0" collapsed="false">
      <c r="A154" s="42"/>
      <c r="B154" s="48"/>
      <c r="C154" s="42"/>
      <c r="D154" s="42"/>
      <c r="E154" s="42"/>
      <c r="F154" s="42"/>
      <c r="G154" s="42"/>
      <c r="H154" s="42"/>
      <c r="I154" s="42"/>
      <c r="J154" s="42"/>
      <c r="K154" s="42"/>
      <c r="L154" s="48"/>
      <c r="M154" s="42"/>
      <c r="N154" s="42"/>
    </row>
    <row r="155" customFormat="false" ht="27" hidden="false" customHeight="true" outlineLevel="0" collapsed="false">
      <c r="A155" s="42"/>
      <c r="B155" s="48"/>
      <c r="C155" s="42"/>
      <c r="D155" s="42"/>
      <c r="E155" s="42"/>
      <c r="F155" s="42"/>
      <c r="G155" s="42"/>
      <c r="H155" s="42"/>
      <c r="I155" s="42"/>
      <c r="J155" s="42"/>
      <c r="K155" s="42"/>
      <c r="L155" s="48"/>
      <c r="M155" s="42"/>
      <c r="N155" s="42"/>
    </row>
    <row r="156" customFormat="false" ht="27" hidden="false" customHeight="true" outlineLevel="0" collapsed="false">
      <c r="A156" s="42"/>
      <c r="B156" s="48"/>
      <c r="C156" s="42"/>
      <c r="D156" s="42"/>
      <c r="E156" s="42"/>
      <c r="F156" s="42"/>
      <c r="G156" s="42"/>
      <c r="H156" s="42"/>
      <c r="I156" s="42"/>
      <c r="J156" s="42"/>
      <c r="K156" s="42"/>
      <c r="L156" s="48"/>
      <c r="M156" s="42"/>
      <c r="N156" s="42"/>
    </row>
    <row r="157" customFormat="false" ht="27" hidden="false" customHeight="true" outlineLevel="0" collapsed="false">
      <c r="A157" s="42"/>
      <c r="B157" s="48"/>
      <c r="C157" s="42"/>
      <c r="D157" s="42"/>
      <c r="E157" s="42"/>
      <c r="F157" s="42"/>
      <c r="G157" s="42"/>
      <c r="H157" s="42"/>
      <c r="I157" s="42"/>
      <c r="J157" s="42"/>
      <c r="K157" s="42"/>
      <c r="L157" s="48"/>
      <c r="M157" s="42"/>
      <c r="N157" s="42"/>
    </row>
    <row r="158" customFormat="false" ht="27" hidden="false" customHeight="true" outlineLevel="0" collapsed="false">
      <c r="A158" s="42"/>
      <c r="B158" s="48"/>
      <c r="C158" s="42"/>
      <c r="D158" s="42"/>
      <c r="E158" s="42"/>
      <c r="F158" s="42"/>
      <c r="G158" s="42"/>
      <c r="H158" s="42"/>
      <c r="I158" s="42"/>
      <c r="J158" s="42"/>
      <c r="K158" s="42"/>
      <c r="L158" s="48"/>
      <c r="M158" s="42"/>
      <c r="N158" s="42"/>
    </row>
    <row r="159" customFormat="false" ht="27" hidden="false" customHeight="true" outlineLevel="0" collapsed="false">
      <c r="A159" s="42"/>
      <c r="B159" s="48"/>
      <c r="C159" s="42"/>
      <c r="D159" s="42"/>
      <c r="E159" s="42"/>
      <c r="F159" s="42"/>
      <c r="G159" s="42"/>
      <c r="H159" s="42"/>
      <c r="I159" s="42"/>
      <c r="J159" s="42"/>
      <c r="K159" s="42"/>
      <c r="L159" s="48"/>
      <c r="M159" s="42"/>
      <c r="N159" s="42"/>
    </row>
    <row r="160" customFormat="false" ht="27" hidden="false" customHeight="true" outlineLevel="0" collapsed="false">
      <c r="A160" s="42"/>
      <c r="B160" s="48"/>
      <c r="C160" s="42"/>
      <c r="D160" s="42"/>
      <c r="E160" s="42"/>
      <c r="F160" s="42"/>
      <c r="G160" s="42"/>
      <c r="H160" s="42"/>
      <c r="I160" s="42"/>
      <c r="J160" s="42"/>
      <c r="K160" s="42"/>
      <c r="L160" s="48"/>
      <c r="M160" s="42"/>
      <c r="N160" s="42"/>
    </row>
    <row r="161" customFormat="false" ht="27" hidden="false" customHeight="true" outlineLevel="0" collapsed="false">
      <c r="A161" s="42"/>
      <c r="B161" s="48"/>
      <c r="C161" s="42"/>
      <c r="D161" s="42"/>
      <c r="E161" s="42"/>
      <c r="F161" s="42"/>
      <c r="G161" s="42"/>
      <c r="H161" s="42"/>
      <c r="I161" s="42"/>
      <c r="J161" s="42"/>
      <c r="K161" s="42"/>
      <c r="L161" s="48"/>
      <c r="M161" s="42"/>
      <c r="N161" s="42"/>
    </row>
    <row r="162" customFormat="false" ht="27" hidden="false" customHeight="true" outlineLevel="0" collapsed="false">
      <c r="A162" s="42"/>
      <c r="B162" s="48"/>
      <c r="C162" s="42"/>
      <c r="D162" s="42"/>
      <c r="E162" s="42"/>
      <c r="F162" s="42"/>
      <c r="G162" s="42"/>
      <c r="H162" s="42"/>
      <c r="I162" s="42"/>
      <c r="J162" s="42"/>
      <c r="K162" s="42"/>
      <c r="L162" s="48"/>
      <c r="M162" s="42"/>
      <c r="N162" s="42"/>
    </row>
    <row r="163" customFormat="false" ht="27" hidden="false" customHeight="true" outlineLevel="0" collapsed="false">
      <c r="A163" s="42"/>
      <c r="B163" s="48"/>
      <c r="C163" s="42"/>
      <c r="D163" s="42"/>
      <c r="E163" s="42"/>
      <c r="F163" s="42"/>
      <c r="G163" s="42"/>
      <c r="H163" s="42"/>
      <c r="I163" s="42"/>
      <c r="J163" s="42"/>
      <c r="K163" s="42"/>
      <c r="L163" s="48"/>
      <c r="M163" s="42"/>
      <c r="N163" s="42"/>
    </row>
    <row r="164" customFormat="false" ht="27" hidden="false" customHeight="true" outlineLevel="0" collapsed="false">
      <c r="A164" s="42"/>
      <c r="B164" s="48"/>
      <c r="C164" s="42"/>
      <c r="D164" s="42"/>
      <c r="E164" s="42"/>
      <c r="F164" s="42"/>
      <c r="G164" s="42"/>
      <c r="H164" s="42"/>
      <c r="I164" s="42"/>
      <c r="J164" s="42"/>
      <c r="K164" s="42"/>
      <c r="L164" s="48"/>
      <c r="M164" s="42"/>
      <c r="N164" s="42"/>
    </row>
    <row r="165" customFormat="false" ht="27" hidden="false" customHeight="true" outlineLevel="0" collapsed="false">
      <c r="A165" s="42"/>
      <c r="B165" s="48"/>
      <c r="C165" s="42"/>
      <c r="D165" s="42"/>
      <c r="E165" s="42"/>
      <c r="F165" s="42"/>
      <c r="G165" s="42"/>
      <c r="H165" s="42"/>
      <c r="I165" s="42"/>
      <c r="J165" s="42"/>
      <c r="K165" s="42"/>
      <c r="L165" s="48"/>
      <c r="M165" s="42"/>
      <c r="N165" s="42"/>
    </row>
    <row r="166" customFormat="false" ht="27" hidden="false" customHeight="true" outlineLevel="0" collapsed="false">
      <c r="A166" s="42"/>
      <c r="B166" s="48"/>
      <c r="C166" s="42"/>
      <c r="D166" s="42"/>
      <c r="E166" s="42"/>
      <c r="F166" s="42"/>
      <c r="G166" s="42"/>
      <c r="H166" s="42"/>
      <c r="I166" s="42"/>
      <c r="J166" s="42"/>
      <c r="K166" s="42"/>
      <c r="L166" s="48"/>
      <c r="M166" s="42"/>
      <c r="N166" s="42"/>
    </row>
    <row r="167" customFormat="false" ht="27" hidden="false" customHeight="true" outlineLevel="0" collapsed="false">
      <c r="A167" s="42"/>
      <c r="B167" s="48"/>
      <c r="C167" s="42"/>
      <c r="D167" s="42"/>
      <c r="E167" s="42"/>
      <c r="F167" s="42"/>
      <c r="G167" s="42"/>
      <c r="H167" s="42"/>
      <c r="I167" s="42"/>
      <c r="J167" s="42"/>
      <c r="K167" s="42"/>
      <c r="L167" s="48"/>
      <c r="M167" s="42"/>
      <c r="N167" s="42"/>
    </row>
    <row r="168" customFormat="false" ht="27" hidden="false" customHeight="true" outlineLevel="0" collapsed="false">
      <c r="A168" s="42"/>
      <c r="B168" s="48"/>
      <c r="C168" s="42"/>
      <c r="D168" s="42"/>
      <c r="E168" s="42"/>
      <c r="F168" s="42"/>
      <c r="G168" s="42"/>
      <c r="H168" s="42"/>
      <c r="I168" s="42"/>
      <c r="J168" s="42"/>
      <c r="K168" s="42"/>
      <c r="L168" s="48"/>
      <c r="M168" s="42"/>
      <c r="N168" s="42"/>
    </row>
    <row r="169" customFormat="false" ht="27" hidden="false" customHeight="true" outlineLevel="0" collapsed="false">
      <c r="A169" s="42"/>
      <c r="B169" s="48"/>
      <c r="C169" s="42"/>
      <c r="D169" s="42"/>
      <c r="E169" s="42"/>
      <c r="F169" s="42"/>
      <c r="G169" s="42"/>
      <c r="H169" s="42"/>
      <c r="I169" s="42"/>
      <c r="J169" s="42"/>
      <c r="K169" s="42"/>
      <c r="L169" s="48"/>
      <c r="M169" s="42"/>
      <c r="N169" s="42"/>
    </row>
    <row r="170" customFormat="false" ht="27" hidden="false" customHeight="true" outlineLevel="0" collapsed="false">
      <c r="A170" s="42"/>
      <c r="B170" s="48"/>
      <c r="C170" s="42"/>
      <c r="D170" s="42"/>
      <c r="E170" s="42"/>
      <c r="F170" s="42"/>
      <c r="G170" s="42"/>
      <c r="H170" s="42"/>
      <c r="I170" s="42"/>
      <c r="J170" s="42"/>
      <c r="K170" s="42"/>
      <c r="L170" s="48"/>
      <c r="M170" s="42"/>
      <c r="N170" s="42"/>
    </row>
    <row r="171" customFormat="false" ht="27" hidden="false" customHeight="true" outlineLevel="0" collapsed="false">
      <c r="A171" s="42"/>
      <c r="B171" s="48"/>
      <c r="C171" s="42"/>
      <c r="D171" s="42"/>
      <c r="E171" s="42"/>
      <c r="F171" s="42"/>
      <c r="G171" s="42"/>
      <c r="H171" s="42"/>
      <c r="I171" s="42"/>
      <c r="J171" s="42"/>
      <c r="K171" s="42"/>
      <c r="L171" s="48"/>
      <c r="M171" s="42"/>
      <c r="N171" s="42"/>
    </row>
    <row r="172" customFormat="false" ht="27" hidden="false" customHeight="true" outlineLevel="0" collapsed="false">
      <c r="A172" s="42"/>
      <c r="B172" s="48"/>
      <c r="C172" s="42"/>
      <c r="D172" s="42"/>
      <c r="E172" s="42"/>
      <c r="F172" s="42"/>
      <c r="G172" s="42"/>
      <c r="H172" s="42"/>
      <c r="I172" s="42"/>
      <c r="J172" s="42"/>
      <c r="K172" s="42"/>
      <c r="L172" s="48"/>
      <c r="M172" s="42"/>
      <c r="N172" s="42"/>
    </row>
    <row r="173" customFormat="false" ht="27" hidden="false" customHeight="true" outlineLevel="0" collapsed="false">
      <c r="A173" s="42"/>
      <c r="B173" s="48"/>
      <c r="C173" s="42"/>
      <c r="D173" s="42"/>
      <c r="E173" s="42"/>
      <c r="F173" s="42"/>
      <c r="G173" s="42"/>
      <c r="H173" s="42"/>
      <c r="I173" s="42"/>
      <c r="J173" s="42"/>
      <c r="K173" s="42"/>
      <c r="L173" s="48"/>
      <c r="M173" s="42"/>
      <c r="N173" s="42"/>
    </row>
    <row r="174" customFormat="false" ht="27" hidden="false" customHeight="true" outlineLevel="0" collapsed="false">
      <c r="A174" s="42"/>
      <c r="B174" s="48"/>
      <c r="C174" s="42"/>
      <c r="D174" s="42"/>
      <c r="E174" s="42"/>
      <c r="F174" s="42"/>
      <c r="G174" s="42"/>
      <c r="H174" s="42"/>
      <c r="I174" s="42"/>
      <c r="J174" s="42"/>
      <c r="K174" s="42"/>
      <c r="L174" s="48"/>
      <c r="M174" s="42"/>
      <c r="N174" s="42"/>
    </row>
    <row r="175" customFormat="false" ht="27" hidden="false" customHeight="true" outlineLevel="0" collapsed="false">
      <c r="A175" s="42"/>
      <c r="B175" s="48"/>
      <c r="C175" s="42"/>
      <c r="D175" s="42"/>
      <c r="E175" s="42"/>
      <c r="F175" s="42"/>
      <c r="G175" s="42"/>
      <c r="H175" s="42"/>
      <c r="I175" s="42"/>
      <c r="J175" s="42"/>
      <c r="K175" s="42"/>
      <c r="L175" s="48"/>
      <c r="M175" s="42"/>
      <c r="N175" s="42"/>
    </row>
    <row r="176" customFormat="false" ht="27" hidden="false" customHeight="true" outlineLevel="0" collapsed="false">
      <c r="A176" s="42"/>
      <c r="B176" s="48"/>
      <c r="C176" s="42"/>
      <c r="D176" s="42"/>
      <c r="E176" s="42"/>
      <c r="F176" s="42"/>
      <c r="G176" s="42"/>
      <c r="H176" s="42"/>
      <c r="I176" s="42"/>
      <c r="J176" s="42"/>
      <c r="K176" s="42"/>
      <c r="L176" s="48"/>
      <c r="M176" s="42"/>
      <c r="N176" s="42"/>
    </row>
    <row r="177" customFormat="false" ht="27" hidden="false" customHeight="true" outlineLevel="0" collapsed="false">
      <c r="A177" s="42"/>
      <c r="B177" s="48"/>
      <c r="C177" s="42"/>
      <c r="D177" s="42"/>
      <c r="E177" s="42"/>
      <c r="F177" s="42"/>
      <c r="G177" s="42"/>
      <c r="H177" s="42"/>
      <c r="I177" s="42"/>
      <c r="J177" s="42"/>
      <c r="K177" s="42"/>
      <c r="L177" s="48"/>
      <c r="M177" s="42"/>
      <c r="N177" s="42"/>
    </row>
    <row r="178" customFormat="false" ht="27" hidden="false" customHeight="true" outlineLevel="0" collapsed="false">
      <c r="A178" s="42"/>
      <c r="B178" s="48"/>
      <c r="C178" s="42"/>
      <c r="D178" s="42"/>
      <c r="E178" s="42"/>
      <c r="F178" s="42"/>
      <c r="G178" s="42"/>
      <c r="H178" s="42"/>
      <c r="I178" s="42"/>
      <c r="J178" s="42"/>
      <c r="K178" s="42"/>
      <c r="L178" s="48"/>
      <c r="M178" s="42"/>
      <c r="N178" s="42"/>
    </row>
    <row r="179" customFormat="false" ht="27" hidden="false" customHeight="true" outlineLevel="0" collapsed="false">
      <c r="A179" s="42"/>
      <c r="B179" s="48"/>
      <c r="C179" s="42"/>
      <c r="D179" s="42"/>
      <c r="E179" s="42"/>
      <c r="F179" s="42"/>
      <c r="G179" s="42"/>
      <c r="H179" s="42"/>
      <c r="I179" s="42"/>
      <c r="J179" s="42"/>
      <c r="K179" s="42"/>
      <c r="L179" s="48"/>
      <c r="M179" s="42"/>
      <c r="N179" s="42"/>
    </row>
    <row r="180" customFormat="false" ht="27" hidden="false" customHeight="true" outlineLevel="0" collapsed="false">
      <c r="A180" s="42"/>
      <c r="B180" s="48"/>
      <c r="C180" s="42"/>
      <c r="D180" s="42"/>
      <c r="E180" s="42"/>
      <c r="F180" s="42"/>
      <c r="G180" s="42"/>
      <c r="H180" s="42"/>
      <c r="I180" s="42"/>
      <c r="J180" s="42"/>
      <c r="K180" s="42"/>
      <c r="L180" s="48"/>
      <c r="M180" s="42"/>
      <c r="N180" s="42"/>
    </row>
    <row r="181" customFormat="false" ht="27" hidden="false" customHeight="true" outlineLevel="0" collapsed="false">
      <c r="A181" s="42"/>
      <c r="B181" s="48"/>
      <c r="C181" s="42"/>
      <c r="D181" s="42"/>
      <c r="E181" s="42"/>
      <c r="F181" s="42"/>
      <c r="G181" s="42"/>
      <c r="H181" s="42"/>
      <c r="I181" s="42"/>
      <c r="J181" s="42"/>
      <c r="K181" s="42"/>
      <c r="L181" s="48"/>
      <c r="M181" s="42"/>
      <c r="N181" s="42"/>
    </row>
    <row r="182" customFormat="false" ht="27" hidden="false" customHeight="true" outlineLevel="0" collapsed="false">
      <c r="A182" s="42"/>
      <c r="B182" s="48"/>
      <c r="C182" s="42"/>
      <c r="D182" s="42"/>
      <c r="E182" s="42"/>
      <c r="F182" s="42"/>
      <c r="G182" s="42"/>
      <c r="H182" s="42"/>
      <c r="I182" s="42"/>
      <c r="J182" s="42"/>
      <c r="K182" s="42"/>
      <c r="L182" s="48"/>
      <c r="M182" s="42"/>
      <c r="N182" s="42"/>
    </row>
    <row r="183" customFormat="false" ht="27" hidden="false" customHeight="true" outlineLevel="0" collapsed="false">
      <c r="A183" s="42"/>
      <c r="B183" s="48"/>
      <c r="C183" s="42"/>
      <c r="D183" s="42"/>
      <c r="E183" s="42"/>
      <c r="F183" s="42"/>
      <c r="G183" s="42"/>
      <c r="H183" s="42"/>
      <c r="I183" s="42"/>
      <c r="J183" s="42"/>
      <c r="K183" s="42"/>
      <c r="L183" s="48"/>
      <c r="M183" s="42"/>
      <c r="N183" s="42"/>
    </row>
    <row r="184" customFormat="false" ht="27" hidden="false" customHeight="true" outlineLevel="0" collapsed="false">
      <c r="A184" s="42"/>
      <c r="B184" s="48"/>
      <c r="C184" s="42"/>
      <c r="D184" s="42"/>
      <c r="E184" s="42"/>
      <c r="F184" s="42"/>
      <c r="G184" s="42"/>
      <c r="H184" s="42"/>
      <c r="I184" s="42"/>
      <c r="J184" s="42"/>
      <c r="K184" s="42"/>
      <c r="L184" s="48"/>
      <c r="M184" s="42"/>
      <c r="N184" s="42"/>
    </row>
    <row r="185" customFormat="false" ht="27" hidden="false" customHeight="true" outlineLevel="0" collapsed="false">
      <c r="A185" s="42"/>
      <c r="B185" s="48"/>
      <c r="C185" s="42"/>
      <c r="D185" s="42"/>
      <c r="E185" s="42"/>
      <c r="F185" s="42"/>
      <c r="G185" s="42"/>
      <c r="H185" s="42"/>
      <c r="I185" s="42"/>
      <c r="J185" s="42"/>
      <c r="K185" s="42"/>
      <c r="L185" s="48"/>
      <c r="M185" s="42"/>
      <c r="N185" s="42"/>
    </row>
    <row r="186" customFormat="false" ht="27" hidden="false" customHeight="true" outlineLevel="0" collapsed="false">
      <c r="A186" s="42"/>
      <c r="B186" s="48"/>
      <c r="C186" s="42"/>
      <c r="D186" s="42"/>
      <c r="E186" s="42"/>
      <c r="F186" s="42"/>
      <c r="G186" s="42"/>
      <c r="H186" s="42"/>
      <c r="I186" s="42"/>
      <c r="J186" s="42"/>
      <c r="K186" s="42"/>
      <c r="L186" s="48"/>
      <c r="M186" s="42"/>
      <c r="N186" s="42"/>
    </row>
    <row r="187" customFormat="false" ht="27" hidden="false" customHeight="true" outlineLevel="0" collapsed="false">
      <c r="A187" s="42"/>
      <c r="B187" s="48"/>
      <c r="C187" s="42"/>
      <c r="D187" s="42"/>
      <c r="E187" s="42"/>
      <c r="F187" s="42"/>
      <c r="G187" s="42"/>
      <c r="H187" s="42"/>
      <c r="I187" s="42"/>
      <c r="J187" s="42"/>
      <c r="K187" s="42"/>
      <c r="L187" s="48"/>
      <c r="M187" s="42"/>
      <c r="N187" s="42"/>
    </row>
    <row r="188" customFormat="false" ht="27" hidden="false" customHeight="true" outlineLevel="0" collapsed="false">
      <c r="A188" s="42"/>
      <c r="B188" s="48"/>
      <c r="C188" s="42"/>
      <c r="D188" s="42"/>
      <c r="E188" s="42"/>
      <c r="F188" s="42"/>
      <c r="G188" s="42"/>
      <c r="H188" s="42"/>
      <c r="I188" s="42"/>
      <c r="J188" s="42"/>
      <c r="K188" s="42"/>
      <c r="L188" s="48"/>
      <c r="M188" s="42"/>
      <c r="N188" s="42"/>
    </row>
    <row r="189" customFormat="false" ht="27" hidden="false" customHeight="true" outlineLevel="0" collapsed="false">
      <c r="A189" s="42"/>
      <c r="B189" s="48"/>
      <c r="C189" s="42"/>
      <c r="D189" s="42"/>
      <c r="E189" s="42"/>
      <c r="F189" s="42"/>
      <c r="G189" s="42"/>
      <c r="H189" s="42"/>
      <c r="I189" s="42"/>
      <c r="J189" s="42"/>
      <c r="K189" s="42"/>
      <c r="L189" s="48"/>
      <c r="M189" s="42"/>
      <c r="N189" s="42"/>
    </row>
    <row r="190" customFormat="false" ht="27" hidden="false" customHeight="true" outlineLevel="0" collapsed="false">
      <c r="A190" s="42"/>
      <c r="B190" s="48"/>
      <c r="C190" s="42"/>
      <c r="D190" s="42"/>
      <c r="E190" s="42"/>
      <c r="F190" s="42"/>
      <c r="G190" s="42"/>
      <c r="H190" s="42"/>
      <c r="I190" s="42"/>
      <c r="J190" s="42"/>
      <c r="K190" s="42"/>
      <c r="L190" s="48"/>
      <c r="M190" s="42"/>
      <c r="N190" s="42"/>
    </row>
    <row r="191" customFormat="false" ht="27" hidden="false" customHeight="true" outlineLevel="0" collapsed="false">
      <c r="A191" s="42"/>
      <c r="B191" s="48"/>
      <c r="C191" s="42"/>
      <c r="D191" s="42"/>
      <c r="E191" s="42"/>
      <c r="F191" s="42"/>
      <c r="G191" s="42"/>
      <c r="H191" s="42"/>
      <c r="I191" s="42"/>
      <c r="J191" s="42"/>
      <c r="K191" s="42"/>
      <c r="L191" s="48"/>
      <c r="M191" s="42"/>
      <c r="N191" s="42"/>
    </row>
    <row r="192" customFormat="false" ht="27" hidden="false" customHeight="true" outlineLevel="0" collapsed="false">
      <c r="A192" s="42"/>
      <c r="B192" s="48"/>
      <c r="C192" s="42"/>
      <c r="D192" s="42"/>
      <c r="E192" s="42"/>
      <c r="F192" s="42"/>
      <c r="G192" s="42"/>
      <c r="H192" s="42"/>
      <c r="I192" s="42"/>
      <c r="J192" s="42"/>
      <c r="K192" s="42"/>
      <c r="L192" s="48"/>
      <c r="M192" s="42"/>
      <c r="N192" s="42"/>
    </row>
    <row r="193" customFormat="false" ht="27" hidden="false" customHeight="true" outlineLevel="0" collapsed="false">
      <c r="A193" s="42"/>
      <c r="B193" s="48"/>
      <c r="C193" s="42"/>
      <c r="D193" s="42"/>
      <c r="E193" s="42"/>
      <c r="F193" s="42"/>
      <c r="G193" s="42"/>
      <c r="H193" s="42"/>
      <c r="I193" s="42"/>
      <c r="J193" s="42"/>
      <c r="K193" s="42"/>
      <c r="L193" s="48"/>
      <c r="M193" s="42"/>
      <c r="N193" s="42"/>
    </row>
    <row r="194" customFormat="false" ht="27" hidden="false" customHeight="true" outlineLevel="0" collapsed="false">
      <c r="A194" s="42"/>
      <c r="B194" s="48"/>
      <c r="C194" s="42"/>
      <c r="D194" s="42"/>
      <c r="E194" s="42"/>
      <c r="F194" s="42"/>
      <c r="G194" s="42"/>
      <c r="H194" s="42"/>
      <c r="I194" s="42"/>
      <c r="J194" s="42"/>
      <c r="K194" s="42"/>
      <c r="L194" s="48"/>
      <c r="M194" s="42"/>
      <c r="N194" s="42"/>
    </row>
    <row r="195" customFormat="false" ht="27" hidden="false" customHeight="true" outlineLevel="0" collapsed="false">
      <c r="A195" s="42"/>
      <c r="B195" s="48"/>
      <c r="C195" s="42"/>
      <c r="D195" s="42"/>
      <c r="E195" s="42"/>
      <c r="F195" s="42"/>
      <c r="G195" s="42"/>
      <c r="H195" s="42"/>
      <c r="I195" s="42"/>
      <c r="J195" s="42"/>
      <c r="K195" s="42"/>
      <c r="L195" s="48"/>
      <c r="M195" s="42"/>
      <c r="N195" s="42"/>
    </row>
    <row r="196" customFormat="false" ht="27" hidden="false" customHeight="true" outlineLevel="0" collapsed="false">
      <c r="A196" s="42"/>
      <c r="B196" s="48"/>
      <c r="C196" s="42"/>
      <c r="D196" s="42"/>
      <c r="E196" s="42"/>
      <c r="F196" s="42"/>
      <c r="G196" s="42"/>
      <c r="H196" s="42"/>
      <c r="I196" s="42"/>
      <c r="J196" s="42"/>
      <c r="K196" s="42"/>
      <c r="L196" s="48"/>
      <c r="M196" s="42"/>
      <c r="N196" s="42"/>
    </row>
    <row r="197" customFormat="false" ht="27" hidden="false" customHeight="true" outlineLevel="0" collapsed="false">
      <c r="A197" s="42"/>
      <c r="B197" s="48"/>
      <c r="C197" s="42"/>
      <c r="D197" s="42"/>
      <c r="E197" s="42"/>
      <c r="F197" s="42"/>
      <c r="G197" s="42"/>
      <c r="H197" s="42"/>
      <c r="I197" s="42"/>
      <c r="J197" s="42"/>
      <c r="K197" s="42"/>
      <c r="L197" s="48"/>
      <c r="M197" s="42"/>
      <c r="N197" s="42"/>
    </row>
    <row r="198" customFormat="false" ht="27" hidden="false" customHeight="true" outlineLevel="0" collapsed="false">
      <c r="A198" s="42"/>
      <c r="B198" s="48"/>
      <c r="C198" s="42"/>
      <c r="D198" s="42"/>
      <c r="E198" s="42"/>
      <c r="F198" s="42"/>
      <c r="G198" s="42"/>
      <c r="H198" s="42"/>
      <c r="I198" s="42"/>
      <c r="J198" s="42"/>
      <c r="K198" s="42"/>
      <c r="L198" s="48"/>
      <c r="M198" s="42"/>
      <c r="N198" s="42"/>
    </row>
    <row r="199" customFormat="false" ht="27" hidden="false" customHeight="true" outlineLevel="0" collapsed="false">
      <c r="A199" s="42"/>
      <c r="B199" s="48"/>
      <c r="C199" s="42"/>
      <c r="D199" s="42"/>
      <c r="E199" s="42"/>
      <c r="F199" s="42"/>
      <c r="G199" s="42"/>
      <c r="H199" s="42"/>
      <c r="I199" s="42"/>
      <c r="J199" s="42"/>
      <c r="K199" s="42"/>
      <c r="L199" s="48"/>
      <c r="M199" s="42"/>
      <c r="N199" s="42"/>
    </row>
    <row r="200" customFormat="false" ht="27" hidden="false" customHeight="true" outlineLevel="0" collapsed="false">
      <c r="A200" s="42"/>
      <c r="B200" s="48"/>
      <c r="C200" s="42"/>
      <c r="D200" s="42"/>
      <c r="E200" s="42"/>
      <c r="F200" s="42"/>
      <c r="G200" s="42"/>
      <c r="H200" s="42"/>
      <c r="I200" s="42"/>
      <c r="J200" s="42"/>
      <c r="K200" s="42"/>
      <c r="L200" s="48"/>
      <c r="M200" s="42"/>
      <c r="N200" s="42"/>
    </row>
    <row r="201" customFormat="false" ht="27" hidden="false" customHeight="true" outlineLevel="0" collapsed="false">
      <c r="A201" s="42"/>
      <c r="B201" s="48"/>
      <c r="C201" s="42"/>
      <c r="D201" s="42"/>
      <c r="E201" s="42"/>
      <c r="F201" s="42"/>
      <c r="G201" s="42"/>
      <c r="H201" s="42"/>
      <c r="I201" s="42"/>
      <c r="J201" s="42"/>
      <c r="K201" s="42"/>
      <c r="L201" s="48"/>
      <c r="M201" s="42"/>
      <c r="N201" s="42"/>
    </row>
    <row r="202" customFormat="false" ht="27" hidden="false" customHeight="true" outlineLevel="0" collapsed="false">
      <c r="A202" s="42"/>
      <c r="B202" s="48"/>
      <c r="C202" s="42"/>
      <c r="D202" s="42"/>
      <c r="E202" s="42"/>
      <c r="F202" s="42"/>
      <c r="G202" s="42"/>
      <c r="H202" s="42"/>
      <c r="I202" s="42"/>
      <c r="J202" s="42"/>
      <c r="K202" s="42"/>
      <c r="L202" s="48"/>
      <c r="M202" s="42"/>
      <c r="N202" s="42"/>
    </row>
    <row r="203" customFormat="false" ht="27" hidden="false" customHeight="true" outlineLevel="0" collapsed="false">
      <c r="A203" s="42"/>
      <c r="B203" s="48"/>
      <c r="C203" s="42"/>
      <c r="D203" s="42"/>
      <c r="E203" s="42"/>
      <c r="F203" s="42"/>
      <c r="G203" s="42"/>
      <c r="H203" s="42"/>
      <c r="I203" s="42"/>
      <c r="J203" s="42"/>
      <c r="K203" s="42"/>
      <c r="L203" s="48"/>
      <c r="M203" s="42"/>
      <c r="N203" s="42"/>
    </row>
    <row r="204" customFormat="false" ht="27" hidden="false" customHeight="true" outlineLevel="0" collapsed="false">
      <c r="A204" s="42"/>
      <c r="B204" s="48"/>
      <c r="C204" s="42"/>
      <c r="D204" s="42"/>
      <c r="E204" s="42"/>
      <c r="F204" s="42"/>
      <c r="G204" s="42"/>
      <c r="H204" s="42"/>
      <c r="I204" s="42"/>
      <c r="J204" s="42"/>
      <c r="K204" s="42"/>
      <c r="L204" s="48"/>
      <c r="M204" s="42"/>
      <c r="N204" s="42"/>
    </row>
    <row r="205" customFormat="false" ht="27" hidden="false" customHeight="true" outlineLevel="0" collapsed="false">
      <c r="A205" s="42"/>
      <c r="B205" s="48"/>
      <c r="C205" s="42"/>
      <c r="D205" s="42"/>
      <c r="E205" s="42"/>
      <c r="F205" s="42"/>
      <c r="G205" s="42"/>
      <c r="H205" s="42"/>
      <c r="I205" s="42"/>
      <c r="J205" s="42"/>
      <c r="K205" s="42"/>
      <c r="L205" s="48"/>
      <c r="M205" s="42"/>
      <c r="N205" s="42"/>
    </row>
    <row r="206" customFormat="false" ht="27" hidden="false" customHeight="true" outlineLevel="0" collapsed="false">
      <c r="A206" s="42"/>
      <c r="B206" s="48"/>
      <c r="C206" s="42"/>
      <c r="D206" s="42"/>
      <c r="E206" s="42"/>
      <c r="F206" s="42"/>
      <c r="G206" s="42"/>
      <c r="H206" s="42"/>
      <c r="I206" s="42"/>
      <c r="J206" s="42"/>
      <c r="K206" s="42"/>
      <c r="L206" s="48"/>
      <c r="M206" s="42"/>
      <c r="N206" s="42"/>
    </row>
  </sheetData>
  <mergeCells count="5">
    <mergeCell ref="A1:C1"/>
    <mergeCell ref="D1:F1"/>
    <mergeCell ref="G1:N1"/>
    <mergeCell ref="A2:N2"/>
    <mergeCell ref="A4:N4"/>
  </mergeCells>
  <dataValidations count="5">
    <dataValidation allowBlank="true" error="Choisir une valeur autorisée ; une donnée absente reste vide." errorStyle="stop" errorTitle="Saisie à vérifier" operator="between" showDropDown="false" showErrorMessage="true" showInputMessage="false" sqref="D7:D206" type="list">
      <formula1>"Primaire,Secondaire,Commentaire,Projet"</formula1>
      <formula2>0</formula2>
    </dataValidation>
    <dataValidation allowBlank="true" error="Choisir une valeur autorisée ; une donnée absente reste vide." errorStyle="stop" errorTitle="Saisie à vérifier" operator="between" showDropDown="false" showErrorMessage="true" showInputMessage="false" sqref="I7:I206" type="list">
      <formula1>"Informer,Ouvrir une revue,Suspendre,Classer"</formula1>
      <formula2>0</formula2>
    </dataValidation>
    <dataValidation allowBlank="true" error="Choisir une valeur autorisée ; une donnée absente reste vide." errorStyle="stop" errorTitle="Saisie à vérifier" operator="between" showDropDown="false" showErrorMessage="true" showInputMessage="false" sqref="K7:K206" type="list">
      <formula1>"Maintenir,Corriger,Suspendre,Retirer,Classer sans suite"</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B7:B206" type="date">
      <formula1>DATE(1900,1,1)</formula1>
      <formula2>DATE(9999,12,31)</formula2>
    </dataValidation>
    <dataValidation allowBlank="true" error="Respecter le type et les bornes indiqués. Laisser vide une donnée inconnue." errorStyle="stop" errorTitle="Valeur non autorisée" operator="between" showDropDown="false" showErrorMessage="true" showInputMessage="false" sqref="L7:L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7"/>
    <col collapsed="false" customWidth="true" hidden="false" outlineLevel="0" max="3" min="3" style="1" width="14"/>
    <col collapsed="false" customWidth="true" hidden="false" outlineLevel="0" max="4" min="4" style="1" width="25"/>
    <col collapsed="false" customWidth="true" hidden="false" outlineLevel="0" max="5" min="5" style="1" width="13"/>
    <col collapsed="false" customWidth="true" hidden="false" outlineLevel="0" max="6" min="6" style="1" width="25"/>
    <col collapsed="false" customWidth="true" hidden="false" outlineLevel="0" max="7" min="7" style="1" width="13"/>
    <col collapsed="false" customWidth="true" hidden="false" outlineLevel="0" max="8" min="8" style="1" width="37"/>
    <col collapsed="false" customWidth="true" hidden="false" outlineLevel="0" max="9" min="9" style="1" width="15"/>
    <col collapsed="false" customWidth="true" hidden="false" outlineLevel="0" max="10" min="10" style="1" width="13"/>
    <col collapsed="false" customWidth="true" hidden="false" outlineLevel="0" max="11" min="11" style="1" width="17"/>
    <col collapsed="false" customWidth="true" hidden="false" outlineLevel="0" max="12" min="12" style="1" width="13"/>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49" t="s">
        <v>606</v>
      </c>
      <c r="B2" s="49"/>
      <c r="C2" s="49"/>
      <c r="D2" s="49"/>
      <c r="E2" s="49"/>
      <c r="F2" s="49"/>
      <c r="G2" s="49"/>
      <c r="H2" s="49"/>
      <c r="I2" s="49"/>
      <c r="J2" s="49"/>
      <c r="K2" s="49"/>
      <c r="L2" s="49"/>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980</v>
      </c>
      <c r="B4" s="33"/>
      <c r="C4" s="33"/>
      <c r="D4" s="33"/>
      <c r="E4" s="33"/>
      <c r="F4" s="33"/>
      <c r="G4" s="33"/>
      <c r="H4" s="33"/>
      <c r="I4" s="33"/>
      <c r="J4" s="33"/>
      <c r="K4" s="33"/>
      <c r="L4" s="33"/>
    </row>
    <row r="5" customFormat="false" ht="27" hidden="false" customHeight="true" outlineLevel="0" collapsed="false">
      <c r="A5" s="4"/>
      <c r="B5" s="4"/>
      <c r="C5" s="4"/>
      <c r="D5" s="4"/>
      <c r="E5" s="4"/>
      <c r="F5" s="4"/>
      <c r="G5" s="4"/>
      <c r="H5" s="4"/>
      <c r="I5" s="4"/>
      <c r="J5" s="4"/>
      <c r="K5" s="4"/>
      <c r="L5" s="4"/>
    </row>
    <row r="6" customFormat="false" ht="42" hidden="false" customHeight="true" outlineLevel="0" collapsed="false">
      <c r="A6" s="35" t="s">
        <v>775</v>
      </c>
      <c r="B6" s="35" t="s">
        <v>583</v>
      </c>
      <c r="C6" s="35" t="s">
        <v>981</v>
      </c>
      <c r="D6" s="35" t="s">
        <v>982</v>
      </c>
      <c r="E6" s="35" t="s">
        <v>861</v>
      </c>
      <c r="F6" s="35" t="s">
        <v>709</v>
      </c>
      <c r="G6" s="35" t="s">
        <v>85</v>
      </c>
      <c r="H6" s="35" t="s">
        <v>564</v>
      </c>
      <c r="I6" s="35" t="s">
        <v>983</v>
      </c>
      <c r="J6" s="35" t="s">
        <v>662</v>
      </c>
      <c r="K6" s="35" t="s">
        <v>715</v>
      </c>
      <c r="L6" s="35" t="s">
        <v>68</v>
      </c>
    </row>
    <row r="7" customFormat="false" ht="42" hidden="false" customHeight="true" outlineLevel="0" collapsed="false">
      <c r="A7" s="38" t="s">
        <v>984</v>
      </c>
      <c r="B7" s="47"/>
      <c r="C7" s="38" t="s">
        <v>639</v>
      </c>
      <c r="D7" s="38" t="s">
        <v>508</v>
      </c>
      <c r="E7" s="38" t="s">
        <v>870</v>
      </c>
      <c r="F7" s="38" t="s">
        <v>508</v>
      </c>
      <c r="G7" s="38" t="s">
        <v>510</v>
      </c>
      <c r="H7" s="38" t="s">
        <v>985</v>
      </c>
      <c r="I7" s="38" t="s">
        <v>664</v>
      </c>
      <c r="J7" s="38" t="s">
        <v>986</v>
      </c>
      <c r="K7" s="47"/>
      <c r="L7" s="38" t="s">
        <v>987</v>
      </c>
    </row>
    <row r="8" customFormat="false" ht="42" hidden="false" customHeight="true" outlineLevel="0" collapsed="false">
      <c r="A8" s="38" t="s">
        <v>988</v>
      </c>
      <c r="B8" s="47"/>
      <c r="C8" s="38" t="s">
        <v>989</v>
      </c>
      <c r="D8" s="38" t="s">
        <v>508</v>
      </c>
      <c r="E8" s="38" t="s">
        <v>870</v>
      </c>
      <c r="F8" s="38" t="s">
        <v>508</v>
      </c>
      <c r="G8" s="38" t="s">
        <v>927</v>
      </c>
      <c r="H8" s="38" t="s">
        <v>990</v>
      </c>
      <c r="I8" s="38" t="s">
        <v>718</v>
      </c>
      <c r="J8" s="38" t="s">
        <v>991</v>
      </c>
      <c r="K8" s="47"/>
      <c r="L8" s="38" t="s">
        <v>987</v>
      </c>
    </row>
    <row r="9" customFormat="false" ht="27" hidden="false" customHeight="true" outlineLevel="0" collapsed="false">
      <c r="A9" s="38" t="s">
        <v>992</v>
      </c>
      <c r="B9" s="47"/>
      <c r="C9" s="38"/>
      <c r="D9" s="38"/>
      <c r="E9" s="38"/>
      <c r="F9" s="38"/>
      <c r="G9" s="38"/>
      <c r="H9" s="38"/>
      <c r="I9" s="38"/>
      <c r="J9" s="38"/>
      <c r="K9" s="47"/>
      <c r="L9" s="38" t="s">
        <v>993</v>
      </c>
    </row>
    <row r="10" customFormat="false" ht="27" hidden="false" customHeight="true" outlineLevel="0" collapsed="false">
      <c r="A10" s="38" t="s">
        <v>994</v>
      </c>
      <c r="B10" s="47"/>
      <c r="C10" s="38"/>
      <c r="D10" s="38"/>
      <c r="E10" s="38"/>
      <c r="F10" s="38"/>
      <c r="G10" s="38"/>
      <c r="H10" s="38"/>
      <c r="I10" s="38"/>
      <c r="J10" s="38"/>
      <c r="K10" s="47"/>
      <c r="L10" s="38" t="s">
        <v>993</v>
      </c>
    </row>
    <row r="11" customFormat="false" ht="27" hidden="false" customHeight="true" outlineLevel="0" collapsed="false">
      <c r="A11" s="38" t="s">
        <v>995</v>
      </c>
      <c r="B11" s="47"/>
      <c r="C11" s="38"/>
      <c r="D11" s="38"/>
      <c r="E11" s="38"/>
      <c r="F11" s="38"/>
      <c r="G11" s="38"/>
      <c r="H11" s="38"/>
      <c r="I11" s="38"/>
      <c r="J11" s="38"/>
      <c r="K11" s="47"/>
      <c r="L11" s="38" t="s">
        <v>993</v>
      </c>
    </row>
    <row r="12" customFormat="false" ht="27" hidden="false" customHeight="true" outlineLevel="0" collapsed="false">
      <c r="A12" s="38" t="s">
        <v>996</v>
      </c>
      <c r="B12" s="47"/>
      <c r="C12" s="38"/>
      <c r="D12" s="38"/>
      <c r="E12" s="38"/>
      <c r="F12" s="38"/>
      <c r="G12" s="38"/>
      <c r="H12" s="38"/>
      <c r="I12" s="38"/>
      <c r="J12" s="38"/>
      <c r="K12" s="47"/>
      <c r="L12" s="38" t="s">
        <v>993</v>
      </c>
    </row>
    <row r="13" customFormat="false" ht="27" hidden="false" customHeight="true" outlineLevel="0" collapsed="false">
      <c r="A13" s="38" t="s">
        <v>997</v>
      </c>
      <c r="B13" s="47"/>
      <c r="C13" s="38"/>
      <c r="D13" s="38"/>
      <c r="E13" s="38"/>
      <c r="F13" s="38"/>
      <c r="G13" s="38"/>
      <c r="H13" s="38"/>
      <c r="I13" s="38"/>
      <c r="J13" s="38"/>
      <c r="K13" s="47"/>
      <c r="L13" s="38" t="s">
        <v>993</v>
      </c>
    </row>
    <row r="14" customFormat="false" ht="27" hidden="false" customHeight="true" outlineLevel="0" collapsed="false">
      <c r="A14" s="38" t="s">
        <v>998</v>
      </c>
      <c r="B14" s="47"/>
      <c r="C14" s="38"/>
      <c r="D14" s="38"/>
      <c r="E14" s="38"/>
      <c r="F14" s="38"/>
      <c r="G14" s="38"/>
      <c r="H14" s="38"/>
      <c r="I14" s="38"/>
      <c r="J14" s="38"/>
      <c r="K14" s="47"/>
      <c r="L14" s="38" t="s">
        <v>993</v>
      </c>
    </row>
    <row r="15" customFormat="false" ht="27" hidden="false" customHeight="true" outlineLevel="0" collapsed="false">
      <c r="A15" s="38" t="s">
        <v>999</v>
      </c>
      <c r="B15" s="47"/>
      <c r="C15" s="38"/>
      <c r="D15" s="38"/>
      <c r="E15" s="38"/>
      <c r="F15" s="38"/>
      <c r="G15" s="38"/>
      <c r="H15" s="38"/>
      <c r="I15" s="38"/>
      <c r="J15" s="38"/>
      <c r="K15" s="47"/>
      <c r="L15" s="38" t="s">
        <v>993</v>
      </c>
    </row>
    <row r="16" customFormat="false" ht="27" hidden="false" customHeight="true" outlineLevel="0" collapsed="false">
      <c r="A16" s="38" t="s">
        <v>1000</v>
      </c>
      <c r="B16" s="47"/>
      <c r="C16" s="38"/>
      <c r="D16" s="38"/>
      <c r="E16" s="38"/>
      <c r="F16" s="38"/>
      <c r="G16" s="38"/>
      <c r="H16" s="38"/>
      <c r="I16" s="38"/>
      <c r="J16" s="38"/>
      <c r="K16" s="47"/>
      <c r="L16" s="38" t="s">
        <v>993</v>
      </c>
    </row>
    <row r="17" customFormat="false" ht="27" hidden="false" customHeight="true" outlineLevel="0" collapsed="false">
      <c r="A17" s="38" t="s">
        <v>1001</v>
      </c>
      <c r="B17" s="47"/>
      <c r="C17" s="38"/>
      <c r="D17" s="38"/>
      <c r="E17" s="38"/>
      <c r="F17" s="38"/>
      <c r="G17" s="38"/>
      <c r="H17" s="38"/>
      <c r="I17" s="38"/>
      <c r="J17" s="38"/>
      <c r="K17" s="47"/>
      <c r="L17" s="38" t="s">
        <v>993</v>
      </c>
    </row>
    <row r="18" customFormat="false" ht="27" hidden="false" customHeight="true" outlineLevel="0" collapsed="false">
      <c r="A18" s="38" t="s">
        <v>1002</v>
      </c>
      <c r="B18" s="47"/>
      <c r="C18" s="38"/>
      <c r="D18" s="38"/>
      <c r="E18" s="38"/>
      <c r="F18" s="38"/>
      <c r="G18" s="38"/>
      <c r="H18" s="38"/>
      <c r="I18" s="38"/>
      <c r="J18" s="38"/>
      <c r="K18" s="47"/>
      <c r="L18" s="38" t="s">
        <v>993</v>
      </c>
    </row>
    <row r="19" customFormat="false" ht="27" hidden="false" customHeight="true" outlineLevel="0" collapsed="false">
      <c r="A19" s="38" t="s">
        <v>1003</v>
      </c>
      <c r="B19" s="47"/>
      <c r="C19" s="38"/>
      <c r="D19" s="38"/>
      <c r="E19" s="38"/>
      <c r="F19" s="38"/>
      <c r="G19" s="38"/>
      <c r="H19" s="38"/>
      <c r="I19" s="38"/>
      <c r="J19" s="38"/>
      <c r="K19" s="47"/>
      <c r="L19" s="38" t="s">
        <v>993</v>
      </c>
    </row>
    <row r="20" customFormat="false" ht="27" hidden="false" customHeight="true" outlineLevel="0" collapsed="false">
      <c r="A20" s="38" t="s">
        <v>1004</v>
      </c>
      <c r="B20" s="47"/>
      <c r="C20" s="38"/>
      <c r="D20" s="38"/>
      <c r="E20" s="38"/>
      <c r="F20" s="38"/>
      <c r="G20" s="38"/>
      <c r="H20" s="38"/>
      <c r="I20" s="38"/>
      <c r="J20" s="38"/>
      <c r="K20" s="47"/>
      <c r="L20" s="38" t="s">
        <v>993</v>
      </c>
    </row>
    <row r="21" customFormat="false" ht="27" hidden="false" customHeight="true" outlineLevel="0" collapsed="false">
      <c r="A21" s="38" t="s">
        <v>1005</v>
      </c>
      <c r="B21" s="47"/>
      <c r="C21" s="38"/>
      <c r="D21" s="38"/>
      <c r="E21" s="38"/>
      <c r="F21" s="38"/>
      <c r="G21" s="38"/>
      <c r="H21" s="38"/>
      <c r="I21" s="38"/>
      <c r="J21" s="38"/>
      <c r="K21" s="47"/>
      <c r="L21" s="38" t="s">
        <v>993</v>
      </c>
    </row>
    <row r="22" customFormat="false" ht="27" hidden="false" customHeight="true" outlineLevel="0" collapsed="false">
      <c r="A22" s="38" t="s">
        <v>1006</v>
      </c>
      <c r="B22" s="47"/>
      <c r="C22" s="38"/>
      <c r="D22" s="38"/>
      <c r="E22" s="38"/>
      <c r="F22" s="38"/>
      <c r="G22" s="38"/>
      <c r="H22" s="38"/>
      <c r="I22" s="38"/>
      <c r="J22" s="38"/>
      <c r="K22" s="47"/>
      <c r="L22" s="38" t="s">
        <v>993</v>
      </c>
    </row>
    <row r="23" customFormat="false" ht="27" hidden="false" customHeight="true" outlineLevel="0" collapsed="false">
      <c r="A23" s="38" t="s">
        <v>1007</v>
      </c>
      <c r="B23" s="47"/>
      <c r="C23" s="38"/>
      <c r="D23" s="38"/>
      <c r="E23" s="38"/>
      <c r="F23" s="38"/>
      <c r="G23" s="38"/>
      <c r="H23" s="38"/>
      <c r="I23" s="38"/>
      <c r="J23" s="38"/>
      <c r="K23" s="47"/>
      <c r="L23" s="38" t="s">
        <v>993</v>
      </c>
    </row>
    <row r="24" customFormat="false" ht="27" hidden="false" customHeight="true" outlineLevel="0" collapsed="false">
      <c r="A24" s="38" t="s">
        <v>1008</v>
      </c>
      <c r="B24" s="47"/>
      <c r="C24" s="38"/>
      <c r="D24" s="38"/>
      <c r="E24" s="38"/>
      <c r="F24" s="38"/>
      <c r="G24" s="38"/>
      <c r="H24" s="38"/>
      <c r="I24" s="38"/>
      <c r="J24" s="38"/>
      <c r="K24" s="47"/>
      <c r="L24" s="38" t="s">
        <v>993</v>
      </c>
    </row>
    <row r="25" customFormat="false" ht="27" hidden="false" customHeight="true" outlineLevel="0" collapsed="false">
      <c r="A25" s="38" t="s">
        <v>1009</v>
      </c>
      <c r="B25" s="47"/>
      <c r="C25" s="38"/>
      <c r="D25" s="38"/>
      <c r="E25" s="38"/>
      <c r="F25" s="38"/>
      <c r="G25" s="38"/>
      <c r="H25" s="38"/>
      <c r="I25" s="38"/>
      <c r="J25" s="38"/>
      <c r="K25" s="47"/>
      <c r="L25" s="38" t="s">
        <v>993</v>
      </c>
    </row>
    <row r="26" customFormat="false" ht="27" hidden="false" customHeight="true" outlineLevel="0" collapsed="false">
      <c r="A26" s="38" t="s">
        <v>1010</v>
      </c>
      <c r="B26" s="47"/>
      <c r="C26" s="38"/>
      <c r="D26" s="38"/>
      <c r="E26" s="38"/>
      <c r="F26" s="38"/>
      <c r="G26" s="38"/>
      <c r="H26" s="38"/>
      <c r="I26" s="38"/>
      <c r="J26" s="38"/>
      <c r="K26" s="47"/>
      <c r="L26" s="38" t="s">
        <v>993</v>
      </c>
    </row>
    <row r="27" customFormat="false" ht="27" hidden="false" customHeight="true" outlineLevel="0" collapsed="false">
      <c r="A27" s="38" t="s">
        <v>1011</v>
      </c>
      <c r="B27" s="47"/>
      <c r="C27" s="38"/>
      <c r="D27" s="38"/>
      <c r="E27" s="38"/>
      <c r="F27" s="38"/>
      <c r="G27" s="38"/>
      <c r="H27" s="38"/>
      <c r="I27" s="38"/>
      <c r="J27" s="38"/>
      <c r="K27" s="47"/>
      <c r="L27" s="38" t="s">
        <v>993</v>
      </c>
    </row>
    <row r="28" customFormat="false" ht="27" hidden="false" customHeight="true" outlineLevel="0" collapsed="false">
      <c r="A28" s="38" t="s">
        <v>1012</v>
      </c>
      <c r="B28" s="47"/>
      <c r="C28" s="38"/>
      <c r="D28" s="38"/>
      <c r="E28" s="38"/>
      <c r="F28" s="38"/>
      <c r="G28" s="38"/>
      <c r="H28" s="38"/>
      <c r="I28" s="38"/>
      <c r="J28" s="38"/>
      <c r="K28" s="47"/>
      <c r="L28" s="38" t="s">
        <v>993</v>
      </c>
    </row>
    <row r="29" customFormat="false" ht="27" hidden="false" customHeight="true" outlineLevel="0" collapsed="false">
      <c r="A29" s="38" t="s">
        <v>1013</v>
      </c>
      <c r="B29" s="47"/>
      <c r="C29" s="38"/>
      <c r="D29" s="38"/>
      <c r="E29" s="38"/>
      <c r="F29" s="38"/>
      <c r="G29" s="38"/>
      <c r="H29" s="38"/>
      <c r="I29" s="38"/>
      <c r="J29" s="38"/>
      <c r="K29" s="47"/>
      <c r="L29" s="38" t="s">
        <v>993</v>
      </c>
    </row>
    <row r="30" customFormat="false" ht="27" hidden="false" customHeight="true" outlineLevel="0" collapsed="false">
      <c r="A30" s="38" t="s">
        <v>1014</v>
      </c>
      <c r="B30" s="47"/>
      <c r="C30" s="38"/>
      <c r="D30" s="38"/>
      <c r="E30" s="38"/>
      <c r="F30" s="38"/>
      <c r="G30" s="38"/>
      <c r="H30" s="38"/>
      <c r="I30" s="38"/>
      <c r="J30" s="38"/>
      <c r="K30" s="47"/>
      <c r="L30" s="38" t="s">
        <v>993</v>
      </c>
    </row>
    <row r="31" customFormat="false" ht="27" hidden="false" customHeight="true" outlineLevel="0" collapsed="false">
      <c r="A31" s="38" t="s">
        <v>1015</v>
      </c>
      <c r="B31" s="47"/>
      <c r="C31" s="38"/>
      <c r="D31" s="38"/>
      <c r="E31" s="38"/>
      <c r="F31" s="38"/>
      <c r="G31" s="38"/>
      <c r="H31" s="38"/>
      <c r="I31" s="38"/>
      <c r="J31" s="38"/>
      <c r="K31" s="47"/>
      <c r="L31" s="38" t="s">
        <v>993</v>
      </c>
    </row>
    <row r="32" customFormat="false" ht="27" hidden="false" customHeight="true" outlineLevel="0" collapsed="false">
      <c r="A32" s="38" t="s">
        <v>1016</v>
      </c>
      <c r="B32" s="47"/>
      <c r="C32" s="38"/>
      <c r="D32" s="38"/>
      <c r="E32" s="38"/>
      <c r="F32" s="38"/>
      <c r="G32" s="38"/>
      <c r="H32" s="38"/>
      <c r="I32" s="38"/>
      <c r="J32" s="38"/>
      <c r="K32" s="47"/>
      <c r="L32" s="38" t="s">
        <v>993</v>
      </c>
    </row>
    <row r="33" customFormat="false" ht="27" hidden="false" customHeight="true" outlineLevel="0" collapsed="false">
      <c r="A33" s="38" t="s">
        <v>1017</v>
      </c>
      <c r="B33" s="47"/>
      <c r="C33" s="38"/>
      <c r="D33" s="38"/>
      <c r="E33" s="38"/>
      <c r="F33" s="38"/>
      <c r="G33" s="38"/>
      <c r="H33" s="38"/>
      <c r="I33" s="38"/>
      <c r="J33" s="38"/>
      <c r="K33" s="47"/>
      <c r="L33" s="38" t="s">
        <v>993</v>
      </c>
    </row>
    <row r="34" customFormat="false" ht="27" hidden="false" customHeight="true" outlineLevel="0" collapsed="false">
      <c r="A34" s="38" t="s">
        <v>1018</v>
      </c>
      <c r="B34" s="47"/>
      <c r="C34" s="38"/>
      <c r="D34" s="38"/>
      <c r="E34" s="38"/>
      <c r="F34" s="38"/>
      <c r="G34" s="38"/>
      <c r="H34" s="38"/>
      <c r="I34" s="38"/>
      <c r="J34" s="38"/>
      <c r="K34" s="47"/>
      <c r="L34" s="38" t="s">
        <v>993</v>
      </c>
    </row>
    <row r="35" customFormat="false" ht="27" hidden="false" customHeight="true" outlineLevel="0" collapsed="false">
      <c r="A35" s="38" t="s">
        <v>1019</v>
      </c>
      <c r="B35" s="47"/>
      <c r="C35" s="38"/>
      <c r="D35" s="38"/>
      <c r="E35" s="38"/>
      <c r="F35" s="38"/>
      <c r="G35" s="38"/>
      <c r="H35" s="38"/>
      <c r="I35" s="38"/>
      <c r="J35" s="38"/>
      <c r="K35" s="47"/>
      <c r="L35" s="38" t="s">
        <v>993</v>
      </c>
    </row>
    <row r="36" customFormat="false" ht="27" hidden="false" customHeight="true" outlineLevel="0" collapsed="false">
      <c r="A36" s="38" t="s">
        <v>1020</v>
      </c>
      <c r="B36" s="47"/>
      <c r="C36" s="38"/>
      <c r="D36" s="38"/>
      <c r="E36" s="38"/>
      <c r="F36" s="38"/>
      <c r="G36" s="38"/>
      <c r="H36" s="38"/>
      <c r="I36" s="38"/>
      <c r="J36" s="38"/>
      <c r="K36" s="47"/>
      <c r="L36" s="38" t="s">
        <v>993</v>
      </c>
    </row>
    <row r="37" customFormat="false" ht="27" hidden="false" customHeight="true" outlineLevel="0" collapsed="false">
      <c r="A37" s="38" t="s">
        <v>1021</v>
      </c>
      <c r="B37" s="47"/>
      <c r="C37" s="38"/>
      <c r="D37" s="38"/>
      <c r="E37" s="38"/>
      <c r="F37" s="38"/>
      <c r="G37" s="38"/>
      <c r="H37" s="38"/>
      <c r="I37" s="38"/>
      <c r="J37" s="38"/>
      <c r="K37" s="47"/>
      <c r="L37" s="38" t="s">
        <v>993</v>
      </c>
    </row>
    <row r="38" customFormat="false" ht="27" hidden="false" customHeight="true" outlineLevel="0" collapsed="false">
      <c r="A38" s="38" t="s">
        <v>1022</v>
      </c>
      <c r="B38" s="47"/>
      <c r="C38" s="38"/>
      <c r="D38" s="38"/>
      <c r="E38" s="38"/>
      <c r="F38" s="38"/>
      <c r="G38" s="38"/>
      <c r="H38" s="38"/>
      <c r="I38" s="38"/>
      <c r="J38" s="38"/>
      <c r="K38" s="47"/>
      <c r="L38" s="38" t="s">
        <v>993</v>
      </c>
    </row>
    <row r="39" customFormat="false" ht="27" hidden="false" customHeight="true" outlineLevel="0" collapsed="false">
      <c r="A39" s="38" t="s">
        <v>1023</v>
      </c>
      <c r="B39" s="47"/>
      <c r="C39" s="38"/>
      <c r="D39" s="38"/>
      <c r="E39" s="38"/>
      <c r="F39" s="38"/>
      <c r="G39" s="38"/>
      <c r="H39" s="38"/>
      <c r="I39" s="38"/>
      <c r="J39" s="38"/>
      <c r="K39" s="47"/>
      <c r="L39" s="38" t="s">
        <v>993</v>
      </c>
    </row>
    <row r="40" customFormat="false" ht="27" hidden="false" customHeight="true" outlineLevel="0" collapsed="false">
      <c r="A40" s="38" t="s">
        <v>1024</v>
      </c>
      <c r="B40" s="47"/>
      <c r="C40" s="38"/>
      <c r="D40" s="38"/>
      <c r="E40" s="38"/>
      <c r="F40" s="38"/>
      <c r="G40" s="38"/>
      <c r="H40" s="38"/>
      <c r="I40" s="38"/>
      <c r="J40" s="38"/>
      <c r="K40" s="47"/>
      <c r="L40" s="38" t="s">
        <v>993</v>
      </c>
    </row>
    <row r="41" customFormat="false" ht="27" hidden="false" customHeight="true" outlineLevel="0" collapsed="false">
      <c r="A41" s="38" t="s">
        <v>1025</v>
      </c>
      <c r="B41" s="47"/>
      <c r="C41" s="38"/>
      <c r="D41" s="38"/>
      <c r="E41" s="38"/>
      <c r="F41" s="38"/>
      <c r="G41" s="38"/>
      <c r="H41" s="38"/>
      <c r="I41" s="38"/>
      <c r="J41" s="38"/>
      <c r="K41" s="47"/>
      <c r="L41" s="38" t="s">
        <v>993</v>
      </c>
    </row>
    <row r="42" customFormat="false" ht="27" hidden="false" customHeight="true" outlineLevel="0" collapsed="false">
      <c r="A42" s="38" t="s">
        <v>1026</v>
      </c>
      <c r="B42" s="47"/>
      <c r="C42" s="38"/>
      <c r="D42" s="38"/>
      <c r="E42" s="38"/>
      <c r="F42" s="38"/>
      <c r="G42" s="38"/>
      <c r="H42" s="38"/>
      <c r="I42" s="38"/>
      <c r="J42" s="38"/>
      <c r="K42" s="47"/>
      <c r="L42" s="38" t="s">
        <v>993</v>
      </c>
    </row>
    <row r="43" customFormat="false" ht="27" hidden="false" customHeight="true" outlineLevel="0" collapsed="false">
      <c r="A43" s="38" t="s">
        <v>1027</v>
      </c>
      <c r="B43" s="47"/>
      <c r="C43" s="38"/>
      <c r="D43" s="38"/>
      <c r="E43" s="38"/>
      <c r="F43" s="38"/>
      <c r="G43" s="38"/>
      <c r="H43" s="38"/>
      <c r="I43" s="38"/>
      <c r="J43" s="38"/>
      <c r="K43" s="47"/>
      <c r="L43" s="38" t="s">
        <v>993</v>
      </c>
    </row>
    <row r="44" customFormat="false" ht="27" hidden="false" customHeight="true" outlineLevel="0" collapsed="false">
      <c r="A44" s="38" t="s">
        <v>1028</v>
      </c>
      <c r="B44" s="47"/>
      <c r="C44" s="38"/>
      <c r="D44" s="38"/>
      <c r="E44" s="38"/>
      <c r="F44" s="38"/>
      <c r="G44" s="38"/>
      <c r="H44" s="38"/>
      <c r="I44" s="38"/>
      <c r="J44" s="38"/>
      <c r="K44" s="47"/>
      <c r="L44" s="38" t="s">
        <v>993</v>
      </c>
    </row>
    <row r="45" customFormat="false" ht="27" hidden="false" customHeight="true" outlineLevel="0" collapsed="false">
      <c r="A45" s="38" t="s">
        <v>1029</v>
      </c>
      <c r="B45" s="47"/>
      <c r="C45" s="38"/>
      <c r="D45" s="38"/>
      <c r="E45" s="38"/>
      <c r="F45" s="38"/>
      <c r="G45" s="38"/>
      <c r="H45" s="38"/>
      <c r="I45" s="38"/>
      <c r="J45" s="38"/>
      <c r="K45" s="47"/>
      <c r="L45" s="38" t="s">
        <v>993</v>
      </c>
    </row>
    <row r="46" customFormat="false" ht="27" hidden="false" customHeight="true" outlineLevel="0" collapsed="false">
      <c r="A46" s="38" t="s">
        <v>1030</v>
      </c>
      <c r="B46" s="47"/>
      <c r="C46" s="38"/>
      <c r="D46" s="38"/>
      <c r="E46" s="38"/>
      <c r="F46" s="38"/>
      <c r="G46" s="38"/>
      <c r="H46" s="38"/>
      <c r="I46" s="38"/>
      <c r="J46" s="38"/>
      <c r="K46" s="47"/>
      <c r="L46" s="38" t="s">
        <v>993</v>
      </c>
    </row>
    <row r="47" customFormat="false" ht="27" hidden="false" customHeight="true" outlineLevel="0" collapsed="false">
      <c r="A47" s="38" t="s">
        <v>1031</v>
      </c>
      <c r="B47" s="47"/>
      <c r="C47" s="38"/>
      <c r="D47" s="38"/>
      <c r="E47" s="38"/>
      <c r="F47" s="38"/>
      <c r="G47" s="38"/>
      <c r="H47" s="38"/>
      <c r="I47" s="38"/>
      <c r="J47" s="38"/>
      <c r="K47" s="47"/>
      <c r="L47" s="38" t="s">
        <v>993</v>
      </c>
    </row>
    <row r="48" customFormat="false" ht="27" hidden="false" customHeight="true" outlineLevel="0" collapsed="false">
      <c r="A48" s="38" t="s">
        <v>1032</v>
      </c>
      <c r="B48" s="47"/>
      <c r="C48" s="38"/>
      <c r="D48" s="38"/>
      <c r="E48" s="38"/>
      <c r="F48" s="38"/>
      <c r="G48" s="38"/>
      <c r="H48" s="38"/>
      <c r="I48" s="38"/>
      <c r="J48" s="38"/>
      <c r="K48" s="47"/>
      <c r="L48" s="38" t="s">
        <v>993</v>
      </c>
    </row>
    <row r="49" customFormat="false" ht="27" hidden="false" customHeight="true" outlineLevel="0" collapsed="false">
      <c r="A49" s="38" t="s">
        <v>1033</v>
      </c>
      <c r="B49" s="47"/>
      <c r="C49" s="38"/>
      <c r="D49" s="38"/>
      <c r="E49" s="38"/>
      <c r="F49" s="38"/>
      <c r="G49" s="38"/>
      <c r="H49" s="38"/>
      <c r="I49" s="38"/>
      <c r="J49" s="38"/>
      <c r="K49" s="47"/>
      <c r="L49" s="38" t="s">
        <v>993</v>
      </c>
    </row>
    <row r="50" customFormat="false" ht="27" hidden="false" customHeight="true" outlineLevel="0" collapsed="false">
      <c r="A50" s="38" t="s">
        <v>1034</v>
      </c>
      <c r="B50" s="47"/>
      <c r="C50" s="38"/>
      <c r="D50" s="38"/>
      <c r="E50" s="38"/>
      <c r="F50" s="38"/>
      <c r="G50" s="38"/>
      <c r="H50" s="38"/>
      <c r="I50" s="38"/>
      <c r="J50" s="38"/>
      <c r="K50" s="47"/>
      <c r="L50" s="38" t="s">
        <v>993</v>
      </c>
    </row>
    <row r="51" customFormat="false" ht="27" hidden="false" customHeight="true" outlineLevel="0" collapsed="false">
      <c r="A51" s="38" t="s">
        <v>1035</v>
      </c>
      <c r="B51" s="47"/>
      <c r="C51" s="38"/>
      <c r="D51" s="38"/>
      <c r="E51" s="38"/>
      <c r="F51" s="38"/>
      <c r="G51" s="38"/>
      <c r="H51" s="38"/>
      <c r="I51" s="38"/>
      <c r="J51" s="38"/>
      <c r="K51" s="47"/>
      <c r="L51" s="38" t="s">
        <v>993</v>
      </c>
    </row>
    <row r="52" customFormat="false" ht="27" hidden="false" customHeight="true" outlineLevel="0" collapsed="false">
      <c r="A52" s="38" t="s">
        <v>1036</v>
      </c>
      <c r="B52" s="47"/>
      <c r="C52" s="38"/>
      <c r="D52" s="38"/>
      <c r="E52" s="38"/>
      <c r="F52" s="38"/>
      <c r="G52" s="38"/>
      <c r="H52" s="38"/>
      <c r="I52" s="38"/>
      <c r="J52" s="38"/>
      <c r="K52" s="47"/>
      <c r="L52" s="38" t="s">
        <v>993</v>
      </c>
    </row>
    <row r="53" customFormat="false" ht="27" hidden="false" customHeight="true" outlineLevel="0" collapsed="false">
      <c r="A53" s="38" t="s">
        <v>1037</v>
      </c>
      <c r="B53" s="47"/>
      <c r="C53" s="38"/>
      <c r="D53" s="38"/>
      <c r="E53" s="38"/>
      <c r="F53" s="38"/>
      <c r="G53" s="38"/>
      <c r="H53" s="38"/>
      <c r="I53" s="38"/>
      <c r="J53" s="38"/>
      <c r="K53" s="47"/>
      <c r="L53" s="38" t="s">
        <v>993</v>
      </c>
    </row>
    <row r="54" customFormat="false" ht="27" hidden="false" customHeight="true" outlineLevel="0" collapsed="false">
      <c r="A54" s="38" t="s">
        <v>1038</v>
      </c>
      <c r="B54" s="47"/>
      <c r="C54" s="38"/>
      <c r="D54" s="38"/>
      <c r="E54" s="38"/>
      <c r="F54" s="38"/>
      <c r="G54" s="38"/>
      <c r="H54" s="38"/>
      <c r="I54" s="38"/>
      <c r="J54" s="38"/>
      <c r="K54" s="47"/>
      <c r="L54" s="38" t="s">
        <v>993</v>
      </c>
    </row>
    <row r="55" customFormat="false" ht="27" hidden="false" customHeight="true" outlineLevel="0" collapsed="false">
      <c r="A55" s="38" t="s">
        <v>1039</v>
      </c>
      <c r="B55" s="47"/>
      <c r="C55" s="38"/>
      <c r="D55" s="38"/>
      <c r="E55" s="38"/>
      <c r="F55" s="38"/>
      <c r="G55" s="38"/>
      <c r="H55" s="38"/>
      <c r="I55" s="38"/>
      <c r="J55" s="38"/>
      <c r="K55" s="47"/>
      <c r="L55" s="38" t="s">
        <v>993</v>
      </c>
    </row>
    <row r="56" customFormat="false" ht="27" hidden="false" customHeight="true" outlineLevel="0" collapsed="false">
      <c r="A56" s="38" t="s">
        <v>1040</v>
      </c>
      <c r="B56" s="47"/>
      <c r="C56" s="38"/>
      <c r="D56" s="38"/>
      <c r="E56" s="38"/>
      <c r="F56" s="38"/>
      <c r="G56" s="38"/>
      <c r="H56" s="38"/>
      <c r="I56" s="38"/>
      <c r="J56" s="38"/>
      <c r="K56" s="47"/>
      <c r="L56" s="38" t="s">
        <v>993</v>
      </c>
    </row>
    <row r="57" customFormat="false" ht="27" hidden="false" customHeight="true" outlineLevel="0" collapsed="false">
      <c r="A57" s="42"/>
      <c r="B57" s="48"/>
      <c r="C57" s="42"/>
      <c r="D57" s="42"/>
      <c r="E57" s="42"/>
      <c r="F57" s="42"/>
      <c r="G57" s="42"/>
      <c r="H57" s="42"/>
      <c r="I57" s="42"/>
      <c r="J57" s="42"/>
      <c r="K57" s="48"/>
      <c r="L57" s="42"/>
    </row>
    <row r="58" customFormat="false" ht="27" hidden="false" customHeight="true" outlineLevel="0" collapsed="false">
      <c r="A58" s="42"/>
      <c r="B58" s="48"/>
      <c r="C58" s="42"/>
      <c r="D58" s="42"/>
      <c r="E58" s="42"/>
      <c r="F58" s="42"/>
      <c r="G58" s="42"/>
      <c r="H58" s="42"/>
      <c r="I58" s="42"/>
      <c r="J58" s="42"/>
      <c r="K58" s="48"/>
      <c r="L58" s="42"/>
    </row>
    <row r="59" customFormat="false" ht="27" hidden="false" customHeight="true" outlineLevel="0" collapsed="false">
      <c r="A59" s="42"/>
      <c r="B59" s="48"/>
      <c r="C59" s="42"/>
      <c r="D59" s="42"/>
      <c r="E59" s="42"/>
      <c r="F59" s="42"/>
      <c r="G59" s="42"/>
      <c r="H59" s="42"/>
      <c r="I59" s="42"/>
      <c r="J59" s="42"/>
      <c r="K59" s="48"/>
      <c r="L59" s="42"/>
    </row>
    <row r="60" customFormat="false" ht="27" hidden="false" customHeight="true" outlineLevel="0" collapsed="false">
      <c r="A60" s="42"/>
      <c r="B60" s="48"/>
      <c r="C60" s="42"/>
      <c r="D60" s="42"/>
      <c r="E60" s="42"/>
      <c r="F60" s="42"/>
      <c r="G60" s="42"/>
      <c r="H60" s="42"/>
      <c r="I60" s="42"/>
      <c r="J60" s="42"/>
      <c r="K60" s="48"/>
      <c r="L60" s="42"/>
    </row>
    <row r="61" customFormat="false" ht="27" hidden="false" customHeight="true" outlineLevel="0" collapsed="false">
      <c r="A61" s="42"/>
      <c r="B61" s="48"/>
      <c r="C61" s="42"/>
      <c r="D61" s="42"/>
      <c r="E61" s="42"/>
      <c r="F61" s="42"/>
      <c r="G61" s="42"/>
      <c r="H61" s="42"/>
      <c r="I61" s="42"/>
      <c r="J61" s="42"/>
      <c r="K61" s="48"/>
      <c r="L61" s="42"/>
    </row>
    <row r="62" customFormat="false" ht="27" hidden="false" customHeight="true" outlineLevel="0" collapsed="false">
      <c r="A62" s="42"/>
      <c r="B62" s="48"/>
      <c r="C62" s="42"/>
      <c r="D62" s="42"/>
      <c r="E62" s="42"/>
      <c r="F62" s="42"/>
      <c r="G62" s="42"/>
      <c r="H62" s="42"/>
      <c r="I62" s="42"/>
      <c r="J62" s="42"/>
      <c r="K62" s="48"/>
      <c r="L62" s="42"/>
    </row>
    <row r="63" customFormat="false" ht="27" hidden="false" customHeight="true" outlineLevel="0" collapsed="false">
      <c r="A63" s="42"/>
      <c r="B63" s="48"/>
      <c r="C63" s="42"/>
      <c r="D63" s="42"/>
      <c r="E63" s="42"/>
      <c r="F63" s="42"/>
      <c r="G63" s="42"/>
      <c r="H63" s="42"/>
      <c r="I63" s="42"/>
      <c r="J63" s="42"/>
      <c r="K63" s="48"/>
      <c r="L63" s="42"/>
    </row>
    <row r="64" customFormat="false" ht="27" hidden="false" customHeight="true" outlineLevel="0" collapsed="false">
      <c r="A64" s="42"/>
      <c r="B64" s="48"/>
      <c r="C64" s="42"/>
      <c r="D64" s="42"/>
      <c r="E64" s="42"/>
      <c r="F64" s="42"/>
      <c r="G64" s="42"/>
      <c r="H64" s="42"/>
      <c r="I64" s="42"/>
      <c r="J64" s="42"/>
      <c r="K64" s="48"/>
      <c r="L64" s="42"/>
    </row>
    <row r="65" customFormat="false" ht="27" hidden="false" customHeight="true" outlineLevel="0" collapsed="false">
      <c r="A65" s="42"/>
      <c r="B65" s="48"/>
      <c r="C65" s="42"/>
      <c r="D65" s="42"/>
      <c r="E65" s="42"/>
      <c r="F65" s="42"/>
      <c r="G65" s="42"/>
      <c r="H65" s="42"/>
      <c r="I65" s="42"/>
      <c r="J65" s="42"/>
      <c r="K65" s="48"/>
      <c r="L65" s="42"/>
    </row>
    <row r="66" customFormat="false" ht="27" hidden="false" customHeight="true" outlineLevel="0" collapsed="false">
      <c r="A66" s="42"/>
      <c r="B66" s="48"/>
      <c r="C66" s="42"/>
      <c r="D66" s="42"/>
      <c r="E66" s="42"/>
      <c r="F66" s="42"/>
      <c r="G66" s="42"/>
      <c r="H66" s="42"/>
      <c r="I66" s="42"/>
      <c r="J66" s="42"/>
      <c r="K66" s="48"/>
      <c r="L66" s="42"/>
    </row>
    <row r="67" customFormat="false" ht="27" hidden="false" customHeight="true" outlineLevel="0" collapsed="false">
      <c r="A67" s="42"/>
      <c r="B67" s="48"/>
      <c r="C67" s="42"/>
      <c r="D67" s="42"/>
      <c r="E67" s="42"/>
      <c r="F67" s="42"/>
      <c r="G67" s="42"/>
      <c r="H67" s="42"/>
      <c r="I67" s="42"/>
      <c r="J67" s="42"/>
      <c r="K67" s="48"/>
      <c r="L67" s="42"/>
    </row>
    <row r="68" customFormat="false" ht="27" hidden="false" customHeight="true" outlineLevel="0" collapsed="false">
      <c r="A68" s="42"/>
      <c r="B68" s="48"/>
      <c r="C68" s="42"/>
      <c r="D68" s="42"/>
      <c r="E68" s="42"/>
      <c r="F68" s="42"/>
      <c r="G68" s="42"/>
      <c r="H68" s="42"/>
      <c r="I68" s="42"/>
      <c r="J68" s="42"/>
      <c r="K68" s="48"/>
      <c r="L68" s="42"/>
    </row>
    <row r="69" customFormat="false" ht="27" hidden="false" customHeight="true" outlineLevel="0" collapsed="false">
      <c r="A69" s="42"/>
      <c r="B69" s="48"/>
      <c r="C69" s="42"/>
      <c r="D69" s="42"/>
      <c r="E69" s="42"/>
      <c r="F69" s="42"/>
      <c r="G69" s="42"/>
      <c r="H69" s="42"/>
      <c r="I69" s="42"/>
      <c r="J69" s="42"/>
      <c r="K69" s="48"/>
      <c r="L69" s="42"/>
    </row>
    <row r="70" customFormat="false" ht="27" hidden="false" customHeight="true" outlineLevel="0" collapsed="false">
      <c r="A70" s="42"/>
      <c r="B70" s="48"/>
      <c r="C70" s="42"/>
      <c r="D70" s="42"/>
      <c r="E70" s="42"/>
      <c r="F70" s="42"/>
      <c r="G70" s="42"/>
      <c r="H70" s="42"/>
      <c r="I70" s="42"/>
      <c r="J70" s="42"/>
      <c r="K70" s="48"/>
      <c r="L70" s="42"/>
    </row>
    <row r="71" customFormat="false" ht="27" hidden="false" customHeight="true" outlineLevel="0" collapsed="false">
      <c r="A71" s="42"/>
      <c r="B71" s="48"/>
      <c r="C71" s="42"/>
      <c r="D71" s="42"/>
      <c r="E71" s="42"/>
      <c r="F71" s="42"/>
      <c r="G71" s="42"/>
      <c r="H71" s="42"/>
      <c r="I71" s="42"/>
      <c r="J71" s="42"/>
      <c r="K71" s="48"/>
      <c r="L71" s="42"/>
    </row>
    <row r="72" customFormat="false" ht="27" hidden="false" customHeight="true" outlineLevel="0" collapsed="false">
      <c r="A72" s="42"/>
      <c r="B72" s="48"/>
      <c r="C72" s="42"/>
      <c r="D72" s="42"/>
      <c r="E72" s="42"/>
      <c r="F72" s="42"/>
      <c r="G72" s="42"/>
      <c r="H72" s="42"/>
      <c r="I72" s="42"/>
      <c r="J72" s="42"/>
      <c r="K72" s="48"/>
      <c r="L72" s="42"/>
    </row>
    <row r="73" customFormat="false" ht="27" hidden="false" customHeight="true" outlineLevel="0" collapsed="false">
      <c r="A73" s="42"/>
      <c r="B73" s="48"/>
      <c r="C73" s="42"/>
      <c r="D73" s="42"/>
      <c r="E73" s="42"/>
      <c r="F73" s="42"/>
      <c r="G73" s="42"/>
      <c r="H73" s="42"/>
      <c r="I73" s="42"/>
      <c r="J73" s="42"/>
      <c r="K73" s="48"/>
      <c r="L73" s="42"/>
    </row>
    <row r="74" customFormat="false" ht="27" hidden="false" customHeight="true" outlineLevel="0" collapsed="false">
      <c r="A74" s="42"/>
      <c r="B74" s="48"/>
      <c r="C74" s="42"/>
      <c r="D74" s="42"/>
      <c r="E74" s="42"/>
      <c r="F74" s="42"/>
      <c r="G74" s="42"/>
      <c r="H74" s="42"/>
      <c r="I74" s="42"/>
      <c r="J74" s="42"/>
      <c r="K74" s="48"/>
      <c r="L74" s="42"/>
    </row>
    <row r="75" customFormat="false" ht="27" hidden="false" customHeight="true" outlineLevel="0" collapsed="false">
      <c r="A75" s="42"/>
      <c r="B75" s="48"/>
      <c r="C75" s="42"/>
      <c r="D75" s="42"/>
      <c r="E75" s="42"/>
      <c r="F75" s="42"/>
      <c r="G75" s="42"/>
      <c r="H75" s="42"/>
      <c r="I75" s="42"/>
      <c r="J75" s="42"/>
      <c r="K75" s="48"/>
      <c r="L75" s="42"/>
    </row>
    <row r="76" customFormat="false" ht="27" hidden="false" customHeight="true" outlineLevel="0" collapsed="false">
      <c r="A76" s="42"/>
      <c r="B76" s="48"/>
      <c r="C76" s="42"/>
      <c r="D76" s="42"/>
      <c r="E76" s="42"/>
      <c r="F76" s="42"/>
      <c r="G76" s="42"/>
      <c r="H76" s="42"/>
      <c r="I76" s="42"/>
      <c r="J76" s="42"/>
      <c r="K76" s="48"/>
      <c r="L76" s="42"/>
    </row>
    <row r="77" customFormat="false" ht="27" hidden="false" customHeight="true" outlineLevel="0" collapsed="false">
      <c r="A77" s="42"/>
      <c r="B77" s="48"/>
      <c r="C77" s="42"/>
      <c r="D77" s="42"/>
      <c r="E77" s="42"/>
      <c r="F77" s="42"/>
      <c r="G77" s="42"/>
      <c r="H77" s="42"/>
      <c r="I77" s="42"/>
      <c r="J77" s="42"/>
      <c r="K77" s="48"/>
      <c r="L77" s="42"/>
    </row>
    <row r="78" customFormat="false" ht="27" hidden="false" customHeight="true" outlineLevel="0" collapsed="false">
      <c r="A78" s="42"/>
      <c r="B78" s="48"/>
      <c r="C78" s="42"/>
      <c r="D78" s="42"/>
      <c r="E78" s="42"/>
      <c r="F78" s="42"/>
      <c r="G78" s="42"/>
      <c r="H78" s="42"/>
      <c r="I78" s="42"/>
      <c r="J78" s="42"/>
      <c r="K78" s="48"/>
      <c r="L78" s="42"/>
    </row>
    <row r="79" customFormat="false" ht="27" hidden="false" customHeight="true" outlineLevel="0" collapsed="false">
      <c r="A79" s="42"/>
      <c r="B79" s="48"/>
      <c r="C79" s="42"/>
      <c r="D79" s="42"/>
      <c r="E79" s="42"/>
      <c r="F79" s="42"/>
      <c r="G79" s="42"/>
      <c r="H79" s="42"/>
      <c r="I79" s="42"/>
      <c r="J79" s="42"/>
      <c r="K79" s="48"/>
      <c r="L79" s="42"/>
    </row>
    <row r="80" customFormat="false" ht="27" hidden="false" customHeight="true" outlineLevel="0" collapsed="false">
      <c r="A80" s="42"/>
      <c r="B80" s="48"/>
      <c r="C80" s="42"/>
      <c r="D80" s="42"/>
      <c r="E80" s="42"/>
      <c r="F80" s="42"/>
      <c r="G80" s="42"/>
      <c r="H80" s="42"/>
      <c r="I80" s="42"/>
      <c r="J80" s="42"/>
      <c r="K80" s="48"/>
      <c r="L80" s="42"/>
    </row>
    <row r="81" customFormat="false" ht="27" hidden="false" customHeight="true" outlineLevel="0" collapsed="false">
      <c r="A81" s="42"/>
      <c r="B81" s="48"/>
      <c r="C81" s="42"/>
      <c r="D81" s="42"/>
      <c r="E81" s="42"/>
      <c r="F81" s="42"/>
      <c r="G81" s="42"/>
      <c r="H81" s="42"/>
      <c r="I81" s="42"/>
      <c r="J81" s="42"/>
      <c r="K81" s="48"/>
      <c r="L81" s="42"/>
    </row>
    <row r="82" customFormat="false" ht="27" hidden="false" customHeight="true" outlineLevel="0" collapsed="false">
      <c r="A82" s="42"/>
      <c r="B82" s="48"/>
      <c r="C82" s="42"/>
      <c r="D82" s="42"/>
      <c r="E82" s="42"/>
      <c r="F82" s="42"/>
      <c r="G82" s="42"/>
      <c r="H82" s="42"/>
      <c r="I82" s="42"/>
      <c r="J82" s="42"/>
      <c r="K82" s="48"/>
      <c r="L82" s="42"/>
    </row>
    <row r="83" customFormat="false" ht="27" hidden="false" customHeight="true" outlineLevel="0" collapsed="false">
      <c r="A83" s="42"/>
      <c r="B83" s="48"/>
      <c r="C83" s="42"/>
      <c r="D83" s="42"/>
      <c r="E83" s="42"/>
      <c r="F83" s="42"/>
      <c r="G83" s="42"/>
      <c r="H83" s="42"/>
      <c r="I83" s="42"/>
      <c r="J83" s="42"/>
      <c r="K83" s="48"/>
      <c r="L83" s="42"/>
    </row>
    <row r="84" customFormat="false" ht="27" hidden="false" customHeight="true" outlineLevel="0" collapsed="false">
      <c r="A84" s="42"/>
      <c r="B84" s="48"/>
      <c r="C84" s="42"/>
      <c r="D84" s="42"/>
      <c r="E84" s="42"/>
      <c r="F84" s="42"/>
      <c r="G84" s="42"/>
      <c r="H84" s="42"/>
      <c r="I84" s="42"/>
      <c r="J84" s="42"/>
      <c r="K84" s="48"/>
      <c r="L84" s="42"/>
    </row>
    <row r="85" customFormat="false" ht="27" hidden="false" customHeight="true" outlineLevel="0" collapsed="false">
      <c r="A85" s="42"/>
      <c r="B85" s="48"/>
      <c r="C85" s="42"/>
      <c r="D85" s="42"/>
      <c r="E85" s="42"/>
      <c r="F85" s="42"/>
      <c r="G85" s="42"/>
      <c r="H85" s="42"/>
      <c r="I85" s="42"/>
      <c r="J85" s="42"/>
      <c r="K85" s="48"/>
      <c r="L85" s="42"/>
    </row>
    <row r="86" customFormat="false" ht="27" hidden="false" customHeight="true" outlineLevel="0" collapsed="false">
      <c r="A86" s="42"/>
      <c r="B86" s="48"/>
      <c r="C86" s="42"/>
      <c r="D86" s="42"/>
      <c r="E86" s="42"/>
      <c r="F86" s="42"/>
      <c r="G86" s="42"/>
      <c r="H86" s="42"/>
      <c r="I86" s="42"/>
      <c r="J86" s="42"/>
      <c r="K86" s="48"/>
      <c r="L86" s="42"/>
    </row>
    <row r="87" customFormat="false" ht="27" hidden="false" customHeight="true" outlineLevel="0" collapsed="false">
      <c r="A87" s="42"/>
      <c r="B87" s="48"/>
      <c r="C87" s="42"/>
      <c r="D87" s="42"/>
      <c r="E87" s="42"/>
      <c r="F87" s="42"/>
      <c r="G87" s="42"/>
      <c r="H87" s="42"/>
      <c r="I87" s="42"/>
      <c r="J87" s="42"/>
      <c r="K87" s="48"/>
      <c r="L87" s="42"/>
    </row>
    <row r="88" customFormat="false" ht="27" hidden="false" customHeight="true" outlineLevel="0" collapsed="false">
      <c r="A88" s="42"/>
      <c r="B88" s="48"/>
      <c r="C88" s="42"/>
      <c r="D88" s="42"/>
      <c r="E88" s="42"/>
      <c r="F88" s="42"/>
      <c r="G88" s="42"/>
      <c r="H88" s="42"/>
      <c r="I88" s="42"/>
      <c r="J88" s="42"/>
      <c r="K88" s="48"/>
      <c r="L88" s="42"/>
    </row>
    <row r="89" customFormat="false" ht="27" hidden="false" customHeight="true" outlineLevel="0" collapsed="false">
      <c r="A89" s="42"/>
      <c r="B89" s="48"/>
      <c r="C89" s="42"/>
      <c r="D89" s="42"/>
      <c r="E89" s="42"/>
      <c r="F89" s="42"/>
      <c r="G89" s="42"/>
      <c r="H89" s="42"/>
      <c r="I89" s="42"/>
      <c r="J89" s="42"/>
      <c r="K89" s="48"/>
      <c r="L89" s="42"/>
    </row>
    <row r="90" customFormat="false" ht="27" hidden="false" customHeight="true" outlineLevel="0" collapsed="false">
      <c r="A90" s="42"/>
      <c r="B90" s="48"/>
      <c r="C90" s="42"/>
      <c r="D90" s="42"/>
      <c r="E90" s="42"/>
      <c r="F90" s="42"/>
      <c r="G90" s="42"/>
      <c r="H90" s="42"/>
      <c r="I90" s="42"/>
      <c r="J90" s="42"/>
      <c r="K90" s="48"/>
      <c r="L90" s="42"/>
    </row>
    <row r="91" customFormat="false" ht="27" hidden="false" customHeight="true" outlineLevel="0" collapsed="false">
      <c r="A91" s="42"/>
      <c r="B91" s="48"/>
      <c r="C91" s="42"/>
      <c r="D91" s="42"/>
      <c r="E91" s="42"/>
      <c r="F91" s="42"/>
      <c r="G91" s="42"/>
      <c r="H91" s="42"/>
      <c r="I91" s="42"/>
      <c r="J91" s="42"/>
      <c r="K91" s="48"/>
      <c r="L91" s="42"/>
    </row>
    <row r="92" customFormat="false" ht="27" hidden="false" customHeight="true" outlineLevel="0" collapsed="false">
      <c r="A92" s="42"/>
      <c r="B92" s="48"/>
      <c r="C92" s="42"/>
      <c r="D92" s="42"/>
      <c r="E92" s="42"/>
      <c r="F92" s="42"/>
      <c r="G92" s="42"/>
      <c r="H92" s="42"/>
      <c r="I92" s="42"/>
      <c r="J92" s="42"/>
      <c r="K92" s="48"/>
      <c r="L92" s="42"/>
    </row>
    <row r="93" customFormat="false" ht="27" hidden="false" customHeight="true" outlineLevel="0" collapsed="false">
      <c r="A93" s="42"/>
      <c r="B93" s="48"/>
      <c r="C93" s="42"/>
      <c r="D93" s="42"/>
      <c r="E93" s="42"/>
      <c r="F93" s="42"/>
      <c r="G93" s="42"/>
      <c r="H93" s="42"/>
      <c r="I93" s="42"/>
      <c r="J93" s="42"/>
      <c r="K93" s="48"/>
      <c r="L93" s="42"/>
    </row>
    <row r="94" customFormat="false" ht="27" hidden="false" customHeight="true" outlineLevel="0" collapsed="false">
      <c r="A94" s="42"/>
      <c r="B94" s="48"/>
      <c r="C94" s="42"/>
      <c r="D94" s="42"/>
      <c r="E94" s="42"/>
      <c r="F94" s="42"/>
      <c r="G94" s="42"/>
      <c r="H94" s="42"/>
      <c r="I94" s="42"/>
      <c r="J94" s="42"/>
      <c r="K94" s="48"/>
      <c r="L94" s="42"/>
    </row>
    <row r="95" customFormat="false" ht="27" hidden="false" customHeight="true" outlineLevel="0" collapsed="false">
      <c r="A95" s="42"/>
      <c r="B95" s="48"/>
      <c r="C95" s="42"/>
      <c r="D95" s="42"/>
      <c r="E95" s="42"/>
      <c r="F95" s="42"/>
      <c r="G95" s="42"/>
      <c r="H95" s="42"/>
      <c r="I95" s="42"/>
      <c r="J95" s="42"/>
      <c r="K95" s="48"/>
      <c r="L95" s="42"/>
    </row>
    <row r="96" customFormat="false" ht="27" hidden="false" customHeight="true" outlineLevel="0" collapsed="false">
      <c r="A96" s="42"/>
      <c r="B96" s="48"/>
      <c r="C96" s="42"/>
      <c r="D96" s="42"/>
      <c r="E96" s="42"/>
      <c r="F96" s="42"/>
      <c r="G96" s="42"/>
      <c r="H96" s="42"/>
      <c r="I96" s="42"/>
      <c r="J96" s="42"/>
      <c r="K96" s="48"/>
      <c r="L96" s="42"/>
    </row>
    <row r="97" customFormat="false" ht="27" hidden="false" customHeight="true" outlineLevel="0" collapsed="false">
      <c r="A97" s="42"/>
      <c r="B97" s="48"/>
      <c r="C97" s="42"/>
      <c r="D97" s="42"/>
      <c r="E97" s="42"/>
      <c r="F97" s="42"/>
      <c r="G97" s="42"/>
      <c r="H97" s="42"/>
      <c r="I97" s="42"/>
      <c r="J97" s="42"/>
      <c r="K97" s="48"/>
      <c r="L97" s="42"/>
    </row>
    <row r="98" customFormat="false" ht="27" hidden="false" customHeight="true" outlineLevel="0" collapsed="false">
      <c r="A98" s="42"/>
      <c r="B98" s="48"/>
      <c r="C98" s="42"/>
      <c r="D98" s="42"/>
      <c r="E98" s="42"/>
      <c r="F98" s="42"/>
      <c r="G98" s="42"/>
      <c r="H98" s="42"/>
      <c r="I98" s="42"/>
      <c r="J98" s="42"/>
      <c r="K98" s="48"/>
      <c r="L98" s="42"/>
    </row>
    <row r="99" customFormat="false" ht="27" hidden="false" customHeight="true" outlineLevel="0" collapsed="false">
      <c r="A99" s="42"/>
      <c r="B99" s="48"/>
      <c r="C99" s="42"/>
      <c r="D99" s="42"/>
      <c r="E99" s="42"/>
      <c r="F99" s="42"/>
      <c r="G99" s="42"/>
      <c r="H99" s="42"/>
      <c r="I99" s="42"/>
      <c r="J99" s="42"/>
      <c r="K99" s="48"/>
      <c r="L99" s="42"/>
    </row>
    <row r="100" customFormat="false" ht="27" hidden="false" customHeight="true" outlineLevel="0" collapsed="false">
      <c r="A100" s="42"/>
      <c r="B100" s="48"/>
      <c r="C100" s="42"/>
      <c r="D100" s="42"/>
      <c r="E100" s="42"/>
      <c r="F100" s="42"/>
      <c r="G100" s="42"/>
      <c r="H100" s="42"/>
      <c r="I100" s="42"/>
      <c r="J100" s="42"/>
      <c r="K100" s="48"/>
      <c r="L100" s="42"/>
    </row>
    <row r="101" customFormat="false" ht="27" hidden="false" customHeight="true" outlineLevel="0" collapsed="false">
      <c r="A101" s="42"/>
      <c r="B101" s="48"/>
      <c r="C101" s="42"/>
      <c r="D101" s="42"/>
      <c r="E101" s="42"/>
      <c r="F101" s="42"/>
      <c r="G101" s="42"/>
      <c r="H101" s="42"/>
      <c r="I101" s="42"/>
      <c r="J101" s="42"/>
      <c r="K101" s="48"/>
      <c r="L101" s="42"/>
    </row>
    <row r="102" customFormat="false" ht="27" hidden="false" customHeight="true" outlineLevel="0" collapsed="false">
      <c r="A102" s="42"/>
      <c r="B102" s="48"/>
      <c r="C102" s="42"/>
      <c r="D102" s="42"/>
      <c r="E102" s="42"/>
      <c r="F102" s="42"/>
      <c r="G102" s="42"/>
      <c r="H102" s="42"/>
      <c r="I102" s="42"/>
      <c r="J102" s="42"/>
      <c r="K102" s="48"/>
      <c r="L102" s="42"/>
    </row>
    <row r="103" customFormat="false" ht="27" hidden="false" customHeight="true" outlineLevel="0" collapsed="false">
      <c r="A103" s="42"/>
      <c r="B103" s="48"/>
      <c r="C103" s="42"/>
      <c r="D103" s="42"/>
      <c r="E103" s="42"/>
      <c r="F103" s="42"/>
      <c r="G103" s="42"/>
      <c r="H103" s="42"/>
      <c r="I103" s="42"/>
      <c r="J103" s="42"/>
      <c r="K103" s="48"/>
      <c r="L103" s="42"/>
    </row>
    <row r="104" customFormat="false" ht="27" hidden="false" customHeight="true" outlineLevel="0" collapsed="false">
      <c r="A104" s="42"/>
      <c r="B104" s="48"/>
      <c r="C104" s="42"/>
      <c r="D104" s="42"/>
      <c r="E104" s="42"/>
      <c r="F104" s="42"/>
      <c r="G104" s="42"/>
      <c r="H104" s="42"/>
      <c r="I104" s="42"/>
      <c r="J104" s="42"/>
      <c r="K104" s="48"/>
      <c r="L104" s="42"/>
    </row>
    <row r="105" customFormat="false" ht="27" hidden="false" customHeight="true" outlineLevel="0" collapsed="false">
      <c r="A105" s="42"/>
      <c r="B105" s="48"/>
      <c r="C105" s="42"/>
      <c r="D105" s="42"/>
      <c r="E105" s="42"/>
      <c r="F105" s="42"/>
      <c r="G105" s="42"/>
      <c r="H105" s="42"/>
      <c r="I105" s="42"/>
      <c r="J105" s="42"/>
      <c r="K105" s="48"/>
      <c r="L105" s="42"/>
    </row>
    <row r="106" customFormat="false" ht="27" hidden="false" customHeight="true" outlineLevel="0" collapsed="false">
      <c r="A106" s="42"/>
      <c r="B106" s="48"/>
      <c r="C106" s="42"/>
      <c r="D106" s="42"/>
      <c r="E106" s="42"/>
      <c r="F106" s="42"/>
      <c r="G106" s="42"/>
      <c r="H106" s="42"/>
      <c r="I106" s="42"/>
      <c r="J106" s="42"/>
      <c r="K106" s="48"/>
      <c r="L106" s="42"/>
    </row>
    <row r="107" customFormat="false" ht="27" hidden="false" customHeight="true" outlineLevel="0" collapsed="false">
      <c r="A107" s="42"/>
      <c r="B107" s="48"/>
      <c r="C107" s="42"/>
      <c r="D107" s="42"/>
      <c r="E107" s="42"/>
      <c r="F107" s="42"/>
      <c r="G107" s="42"/>
      <c r="H107" s="42"/>
      <c r="I107" s="42"/>
      <c r="J107" s="42"/>
      <c r="K107" s="48"/>
      <c r="L107" s="42"/>
    </row>
    <row r="108" customFormat="false" ht="27" hidden="false" customHeight="true" outlineLevel="0" collapsed="false">
      <c r="A108" s="42"/>
      <c r="B108" s="48"/>
      <c r="C108" s="42"/>
      <c r="D108" s="42"/>
      <c r="E108" s="42"/>
      <c r="F108" s="42"/>
      <c r="G108" s="42"/>
      <c r="H108" s="42"/>
      <c r="I108" s="42"/>
      <c r="J108" s="42"/>
      <c r="K108" s="48"/>
      <c r="L108" s="42"/>
    </row>
    <row r="109" customFormat="false" ht="27" hidden="false" customHeight="true" outlineLevel="0" collapsed="false">
      <c r="A109" s="42"/>
      <c r="B109" s="48"/>
      <c r="C109" s="42"/>
      <c r="D109" s="42"/>
      <c r="E109" s="42"/>
      <c r="F109" s="42"/>
      <c r="G109" s="42"/>
      <c r="H109" s="42"/>
      <c r="I109" s="42"/>
      <c r="J109" s="42"/>
      <c r="K109" s="48"/>
      <c r="L109" s="42"/>
    </row>
    <row r="110" customFormat="false" ht="27" hidden="false" customHeight="true" outlineLevel="0" collapsed="false">
      <c r="A110" s="42"/>
      <c r="B110" s="48"/>
      <c r="C110" s="42"/>
      <c r="D110" s="42"/>
      <c r="E110" s="42"/>
      <c r="F110" s="42"/>
      <c r="G110" s="42"/>
      <c r="H110" s="42"/>
      <c r="I110" s="42"/>
      <c r="J110" s="42"/>
      <c r="K110" s="48"/>
      <c r="L110" s="42"/>
    </row>
    <row r="111" customFormat="false" ht="27" hidden="false" customHeight="true" outlineLevel="0" collapsed="false">
      <c r="A111" s="42"/>
      <c r="B111" s="48"/>
      <c r="C111" s="42"/>
      <c r="D111" s="42"/>
      <c r="E111" s="42"/>
      <c r="F111" s="42"/>
      <c r="G111" s="42"/>
      <c r="H111" s="42"/>
      <c r="I111" s="42"/>
      <c r="J111" s="42"/>
      <c r="K111" s="48"/>
      <c r="L111" s="42"/>
    </row>
    <row r="112" customFormat="false" ht="27" hidden="false" customHeight="true" outlineLevel="0" collapsed="false">
      <c r="A112" s="42"/>
      <c r="B112" s="48"/>
      <c r="C112" s="42"/>
      <c r="D112" s="42"/>
      <c r="E112" s="42"/>
      <c r="F112" s="42"/>
      <c r="G112" s="42"/>
      <c r="H112" s="42"/>
      <c r="I112" s="42"/>
      <c r="J112" s="42"/>
      <c r="K112" s="48"/>
      <c r="L112" s="42"/>
    </row>
    <row r="113" customFormat="false" ht="27" hidden="false" customHeight="true" outlineLevel="0" collapsed="false">
      <c r="A113" s="42"/>
      <c r="B113" s="48"/>
      <c r="C113" s="42"/>
      <c r="D113" s="42"/>
      <c r="E113" s="42"/>
      <c r="F113" s="42"/>
      <c r="G113" s="42"/>
      <c r="H113" s="42"/>
      <c r="I113" s="42"/>
      <c r="J113" s="42"/>
      <c r="K113" s="48"/>
      <c r="L113" s="42"/>
    </row>
    <row r="114" customFormat="false" ht="27" hidden="false" customHeight="true" outlineLevel="0" collapsed="false">
      <c r="A114" s="42"/>
      <c r="B114" s="48"/>
      <c r="C114" s="42"/>
      <c r="D114" s="42"/>
      <c r="E114" s="42"/>
      <c r="F114" s="42"/>
      <c r="G114" s="42"/>
      <c r="H114" s="42"/>
      <c r="I114" s="42"/>
      <c r="J114" s="42"/>
      <c r="K114" s="48"/>
      <c r="L114" s="42"/>
    </row>
    <row r="115" customFormat="false" ht="27" hidden="false" customHeight="true" outlineLevel="0" collapsed="false">
      <c r="A115" s="42"/>
      <c r="B115" s="48"/>
      <c r="C115" s="42"/>
      <c r="D115" s="42"/>
      <c r="E115" s="42"/>
      <c r="F115" s="42"/>
      <c r="G115" s="42"/>
      <c r="H115" s="42"/>
      <c r="I115" s="42"/>
      <c r="J115" s="42"/>
      <c r="K115" s="48"/>
      <c r="L115" s="42"/>
    </row>
    <row r="116" customFormat="false" ht="27" hidden="false" customHeight="true" outlineLevel="0" collapsed="false">
      <c r="A116" s="42"/>
      <c r="B116" s="48"/>
      <c r="C116" s="42"/>
      <c r="D116" s="42"/>
      <c r="E116" s="42"/>
      <c r="F116" s="42"/>
      <c r="G116" s="42"/>
      <c r="H116" s="42"/>
      <c r="I116" s="42"/>
      <c r="J116" s="42"/>
      <c r="K116" s="48"/>
      <c r="L116" s="42"/>
    </row>
    <row r="117" customFormat="false" ht="27" hidden="false" customHeight="true" outlineLevel="0" collapsed="false">
      <c r="A117" s="42"/>
      <c r="B117" s="48"/>
      <c r="C117" s="42"/>
      <c r="D117" s="42"/>
      <c r="E117" s="42"/>
      <c r="F117" s="42"/>
      <c r="G117" s="42"/>
      <c r="H117" s="42"/>
      <c r="I117" s="42"/>
      <c r="J117" s="42"/>
      <c r="K117" s="48"/>
      <c r="L117" s="42"/>
    </row>
    <row r="118" customFormat="false" ht="27" hidden="false" customHeight="true" outlineLevel="0" collapsed="false">
      <c r="A118" s="42"/>
      <c r="B118" s="48"/>
      <c r="C118" s="42"/>
      <c r="D118" s="42"/>
      <c r="E118" s="42"/>
      <c r="F118" s="42"/>
      <c r="G118" s="42"/>
      <c r="H118" s="42"/>
      <c r="I118" s="42"/>
      <c r="J118" s="42"/>
      <c r="K118" s="48"/>
      <c r="L118" s="42"/>
    </row>
    <row r="119" customFormat="false" ht="27" hidden="false" customHeight="true" outlineLevel="0" collapsed="false">
      <c r="A119" s="42"/>
      <c r="B119" s="48"/>
      <c r="C119" s="42"/>
      <c r="D119" s="42"/>
      <c r="E119" s="42"/>
      <c r="F119" s="42"/>
      <c r="G119" s="42"/>
      <c r="H119" s="42"/>
      <c r="I119" s="42"/>
      <c r="J119" s="42"/>
      <c r="K119" s="48"/>
      <c r="L119" s="42"/>
    </row>
    <row r="120" customFormat="false" ht="27" hidden="false" customHeight="true" outlineLevel="0" collapsed="false">
      <c r="A120" s="42"/>
      <c r="B120" s="48"/>
      <c r="C120" s="42"/>
      <c r="D120" s="42"/>
      <c r="E120" s="42"/>
      <c r="F120" s="42"/>
      <c r="G120" s="42"/>
      <c r="H120" s="42"/>
      <c r="I120" s="42"/>
      <c r="J120" s="42"/>
      <c r="K120" s="48"/>
      <c r="L120" s="42"/>
    </row>
    <row r="121" customFormat="false" ht="27" hidden="false" customHeight="true" outlineLevel="0" collapsed="false">
      <c r="A121" s="42"/>
      <c r="B121" s="48"/>
      <c r="C121" s="42"/>
      <c r="D121" s="42"/>
      <c r="E121" s="42"/>
      <c r="F121" s="42"/>
      <c r="G121" s="42"/>
      <c r="H121" s="42"/>
      <c r="I121" s="42"/>
      <c r="J121" s="42"/>
      <c r="K121" s="48"/>
      <c r="L121" s="42"/>
    </row>
    <row r="122" customFormat="false" ht="27" hidden="false" customHeight="true" outlineLevel="0" collapsed="false">
      <c r="A122" s="42"/>
      <c r="B122" s="48"/>
      <c r="C122" s="42"/>
      <c r="D122" s="42"/>
      <c r="E122" s="42"/>
      <c r="F122" s="42"/>
      <c r="G122" s="42"/>
      <c r="H122" s="42"/>
      <c r="I122" s="42"/>
      <c r="J122" s="42"/>
      <c r="K122" s="48"/>
      <c r="L122" s="42"/>
    </row>
    <row r="123" customFormat="false" ht="27" hidden="false" customHeight="true" outlineLevel="0" collapsed="false">
      <c r="A123" s="42"/>
      <c r="B123" s="48"/>
      <c r="C123" s="42"/>
      <c r="D123" s="42"/>
      <c r="E123" s="42"/>
      <c r="F123" s="42"/>
      <c r="G123" s="42"/>
      <c r="H123" s="42"/>
      <c r="I123" s="42"/>
      <c r="J123" s="42"/>
      <c r="K123" s="48"/>
      <c r="L123" s="42"/>
    </row>
    <row r="124" customFormat="false" ht="27" hidden="false" customHeight="true" outlineLevel="0" collapsed="false">
      <c r="A124" s="42"/>
      <c r="B124" s="48"/>
      <c r="C124" s="42"/>
      <c r="D124" s="42"/>
      <c r="E124" s="42"/>
      <c r="F124" s="42"/>
      <c r="G124" s="42"/>
      <c r="H124" s="42"/>
      <c r="I124" s="42"/>
      <c r="J124" s="42"/>
      <c r="K124" s="48"/>
      <c r="L124" s="42"/>
    </row>
    <row r="125" customFormat="false" ht="27" hidden="false" customHeight="true" outlineLevel="0" collapsed="false">
      <c r="A125" s="42"/>
      <c r="B125" s="48"/>
      <c r="C125" s="42"/>
      <c r="D125" s="42"/>
      <c r="E125" s="42"/>
      <c r="F125" s="42"/>
      <c r="G125" s="42"/>
      <c r="H125" s="42"/>
      <c r="I125" s="42"/>
      <c r="J125" s="42"/>
      <c r="K125" s="48"/>
      <c r="L125" s="42"/>
    </row>
    <row r="126" customFormat="false" ht="27" hidden="false" customHeight="true" outlineLevel="0" collapsed="false">
      <c r="A126" s="42"/>
      <c r="B126" s="48"/>
      <c r="C126" s="42"/>
      <c r="D126" s="42"/>
      <c r="E126" s="42"/>
      <c r="F126" s="42"/>
      <c r="G126" s="42"/>
      <c r="H126" s="42"/>
      <c r="I126" s="42"/>
      <c r="J126" s="42"/>
      <c r="K126" s="48"/>
      <c r="L126" s="42"/>
    </row>
    <row r="127" customFormat="false" ht="27" hidden="false" customHeight="true" outlineLevel="0" collapsed="false">
      <c r="A127" s="42"/>
      <c r="B127" s="48"/>
      <c r="C127" s="42"/>
      <c r="D127" s="42"/>
      <c r="E127" s="42"/>
      <c r="F127" s="42"/>
      <c r="G127" s="42"/>
      <c r="H127" s="42"/>
      <c r="I127" s="42"/>
      <c r="J127" s="42"/>
      <c r="K127" s="48"/>
      <c r="L127" s="42"/>
    </row>
    <row r="128" customFormat="false" ht="27" hidden="false" customHeight="true" outlineLevel="0" collapsed="false">
      <c r="A128" s="42"/>
      <c r="B128" s="48"/>
      <c r="C128" s="42"/>
      <c r="D128" s="42"/>
      <c r="E128" s="42"/>
      <c r="F128" s="42"/>
      <c r="G128" s="42"/>
      <c r="H128" s="42"/>
      <c r="I128" s="42"/>
      <c r="J128" s="42"/>
      <c r="K128" s="48"/>
      <c r="L128" s="42"/>
    </row>
    <row r="129" customFormat="false" ht="27" hidden="false" customHeight="true" outlineLevel="0" collapsed="false">
      <c r="A129" s="42"/>
      <c r="B129" s="48"/>
      <c r="C129" s="42"/>
      <c r="D129" s="42"/>
      <c r="E129" s="42"/>
      <c r="F129" s="42"/>
      <c r="G129" s="42"/>
      <c r="H129" s="42"/>
      <c r="I129" s="42"/>
      <c r="J129" s="42"/>
      <c r="K129" s="48"/>
      <c r="L129" s="42"/>
    </row>
    <row r="130" customFormat="false" ht="27" hidden="false" customHeight="true" outlineLevel="0" collapsed="false">
      <c r="A130" s="42"/>
      <c r="B130" s="48"/>
      <c r="C130" s="42"/>
      <c r="D130" s="42"/>
      <c r="E130" s="42"/>
      <c r="F130" s="42"/>
      <c r="G130" s="42"/>
      <c r="H130" s="42"/>
      <c r="I130" s="42"/>
      <c r="J130" s="42"/>
      <c r="K130" s="48"/>
      <c r="L130" s="42"/>
    </row>
    <row r="131" customFormat="false" ht="27" hidden="false" customHeight="true" outlineLevel="0" collapsed="false">
      <c r="A131" s="42"/>
      <c r="B131" s="48"/>
      <c r="C131" s="42"/>
      <c r="D131" s="42"/>
      <c r="E131" s="42"/>
      <c r="F131" s="42"/>
      <c r="G131" s="42"/>
      <c r="H131" s="42"/>
      <c r="I131" s="42"/>
      <c r="J131" s="42"/>
      <c r="K131" s="48"/>
      <c r="L131" s="42"/>
    </row>
    <row r="132" customFormat="false" ht="27" hidden="false" customHeight="true" outlineLevel="0" collapsed="false">
      <c r="A132" s="42"/>
      <c r="B132" s="48"/>
      <c r="C132" s="42"/>
      <c r="D132" s="42"/>
      <c r="E132" s="42"/>
      <c r="F132" s="42"/>
      <c r="G132" s="42"/>
      <c r="H132" s="42"/>
      <c r="I132" s="42"/>
      <c r="J132" s="42"/>
      <c r="K132" s="48"/>
      <c r="L132" s="42"/>
    </row>
    <row r="133" customFormat="false" ht="27" hidden="false" customHeight="true" outlineLevel="0" collapsed="false">
      <c r="A133" s="42"/>
      <c r="B133" s="48"/>
      <c r="C133" s="42"/>
      <c r="D133" s="42"/>
      <c r="E133" s="42"/>
      <c r="F133" s="42"/>
      <c r="G133" s="42"/>
      <c r="H133" s="42"/>
      <c r="I133" s="42"/>
      <c r="J133" s="42"/>
      <c r="K133" s="48"/>
      <c r="L133" s="42"/>
    </row>
    <row r="134" customFormat="false" ht="27" hidden="false" customHeight="true" outlineLevel="0" collapsed="false">
      <c r="A134" s="42"/>
      <c r="B134" s="48"/>
      <c r="C134" s="42"/>
      <c r="D134" s="42"/>
      <c r="E134" s="42"/>
      <c r="F134" s="42"/>
      <c r="G134" s="42"/>
      <c r="H134" s="42"/>
      <c r="I134" s="42"/>
      <c r="J134" s="42"/>
      <c r="K134" s="48"/>
      <c r="L134" s="42"/>
    </row>
    <row r="135" customFormat="false" ht="27" hidden="false" customHeight="true" outlineLevel="0" collapsed="false">
      <c r="A135" s="42"/>
      <c r="B135" s="48"/>
      <c r="C135" s="42"/>
      <c r="D135" s="42"/>
      <c r="E135" s="42"/>
      <c r="F135" s="42"/>
      <c r="G135" s="42"/>
      <c r="H135" s="42"/>
      <c r="I135" s="42"/>
      <c r="J135" s="42"/>
      <c r="K135" s="48"/>
      <c r="L135" s="42"/>
    </row>
    <row r="136" customFormat="false" ht="27" hidden="false" customHeight="true" outlineLevel="0" collapsed="false">
      <c r="A136" s="42"/>
      <c r="B136" s="48"/>
      <c r="C136" s="42"/>
      <c r="D136" s="42"/>
      <c r="E136" s="42"/>
      <c r="F136" s="42"/>
      <c r="G136" s="42"/>
      <c r="H136" s="42"/>
      <c r="I136" s="42"/>
      <c r="J136" s="42"/>
      <c r="K136" s="48"/>
      <c r="L136" s="42"/>
    </row>
    <row r="137" customFormat="false" ht="27" hidden="false" customHeight="true" outlineLevel="0" collapsed="false">
      <c r="A137" s="42"/>
      <c r="B137" s="48"/>
      <c r="C137" s="42"/>
      <c r="D137" s="42"/>
      <c r="E137" s="42"/>
      <c r="F137" s="42"/>
      <c r="G137" s="42"/>
      <c r="H137" s="42"/>
      <c r="I137" s="42"/>
      <c r="J137" s="42"/>
      <c r="K137" s="48"/>
      <c r="L137" s="42"/>
    </row>
    <row r="138" customFormat="false" ht="27" hidden="false" customHeight="true" outlineLevel="0" collapsed="false">
      <c r="A138" s="42"/>
      <c r="B138" s="48"/>
      <c r="C138" s="42"/>
      <c r="D138" s="42"/>
      <c r="E138" s="42"/>
      <c r="F138" s="42"/>
      <c r="G138" s="42"/>
      <c r="H138" s="42"/>
      <c r="I138" s="42"/>
      <c r="J138" s="42"/>
      <c r="K138" s="48"/>
      <c r="L138" s="42"/>
    </row>
    <row r="139" customFormat="false" ht="27" hidden="false" customHeight="true" outlineLevel="0" collapsed="false">
      <c r="A139" s="42"/>
      <c r="B139" s="48"/>
      <c r="C139" s="42"/>
      <c r="D139" s="42"/>
      <c r="E139" s="42"/>
      <c r="F139" s="42"/>
      <c r="G139" s="42"/>
      <c r="H139" s="42"/>
      <c r="I139" s="42"/>
      <c r="J139" s="42"/>
      <c r="K139" s="48"/>
      <c r="L139" s="42"/>
    </row>
    <row r="140" customFormat="false" ht="27" hidden="false" customHeight="true" outlineLevel="0" collapsed="false">
      <c r="A140" s="42"/>
      <c r="B140" s="48"/>
      <c r="C140" s="42"/>
      <c r="D140" s="42"/>
      <c r="E140" s="42"/>
      <c r="F140" s="42"/>
      <c r="G140" s="42"/>
      <c r="H140" s="42"/>
      <c r="I140" s="42"/>
      <c r="J140" s="42"/>
      <c r="K140" s="48"/>
      <c r="L140" s="42"/>
    </row>
    <row r="141" customFormat="false" ht="27" hidden="false" customHeight="true" outlineLevel="0" collapsed="false">
      <c r="A141" s="42"/>
      <c r="B141" s="48"/>
      <c r="C141" s="42"/>
      <c r="D141" s="42"/>
      <c r="E141" s="42"/>
      <c r="F141" s="42"/>
      <c r="G141" s="42"/>
      <c r="H141" s="42"/>
      <c r="I141" s="42"/>
      <c r="J141" s="42"/>
      <c r="K141" s="48"/>
      <c r="L141" s="42"/>
    </row>
    <row r="142" customFormat="false" ht="27" hidden="false" customHeight="true" outlineLevel="0" collapsed="false">
      <c r="A142" s="42"/>
      <c r="B142" s="48"/>
      <c r="C142" s="42"/>
      <c r="D142" s="42"/>
      <c r="E142" s="42"/>
      <c r="F142" s="42"/>
      <c r="G142" s="42"/>
      <c r="H142" s="42"/>
      <c r="I142" s="42"/>
      <c r="J142" s="42"/>
      <c r="K142" s="48"/>
      <c r="L142" s="42"/>
    </row>
    <row r="143" customFormat="false" ht="27" hidden="false" customHeight="true" outlineLevel="0" collapsed="false">
      <c r="A143" s="42"/>
      <c r="B143" s="48"/>
      <c r="C143" s="42"/>
      <c r="D143" s="42"/>
      <c r="E143" s="42"/>
      <c r="F143" s="42"/>
      <c r="G143" s="42"/>
      <c r="H143" s="42"/>
      <c r="I143" s="42"/>
      <c r="J143" s="42"/>
      <c r="K143" s="48"/>
      <c r="L143" s="42"/>
    </row>
    <row r="144" customFormat="false" ht="27" hidden="false" customHeight="true" outlineLevel="0" collapsed="false">
      <c r="A144" s="42"/>
      <c r="B144" s="48"/>
      <c r="C144" s="42"/>
      <c r="D144" s="42"/>
      <c r="E144" s="42"/>
      <c r="F144" s="42"/>
      <c r="G144" s="42"/>
      <c r="H144" s="42"/>
      <c r="I144" s="42"/>
      <c r="J144" s="42"/>
      <c r="K144" s="48"/>
      <c r="L144" s="42"/>
    </row>
    <row r="145" customFormat="false" ht="27" hidden="false" customHeight="true" outlineLevel="0" collapsed="false">
      <c r="A145" s="42"/>
      <c r="B145" s="48"/>
      <c r="C145" s="42"/>
      <c r="D145" s="42"/>
      <c r="E145" s="42"/>
      <c r="F145" s="42"/>
      <c r="G145" s="42"/>
      <c r="H145" s="42"/>
      <c r="I145" s="42"/>
      <c r="J145" s="42"/>
      <c r="K145" s="48"/>
      <c r="L145" s="42"/>
    </row>
    <row r="146" customFormat="false" ht="27" hidden="false" customHeight="true" outlineLevel="0" collapsed="false">
      <c r="A146" s="42"/>
      <c r="B146" s="48"/>
      <c r="C146" s="42"/>
      <c r="D146" s="42"/>
      <c r="E146" s="42"/>
      <c r="F146" s="42"/>
      <c r="G146" s="42"/>
      <c r="H146" s="42"/>
      <c r="I146" s="42"/>
      <c r="J146" s="42"/>
      <c r="K146" s="48"/>
      <c r="L146" s="42"/>
    </row>
    <row r="147" customFormat="false" ht="27" hidden="false" customHeight="true" outlineLevel="0" collapsed="false">
      <c r="A147" s="42"/>
      <c r="B147" s="48"/>
      <c r="C147" s="42"/>
      <c r="D147" s="42"/>
      <c r="E147" s="42"/>
      <c r="F147" s="42"/>
      <c r="G147" s="42"/>
      <c r="H147" s="42"/>
      <c r="I147" s="42"/>
      <c r="J147" s="42"/>
      <c r="K147" s="48"/>
      <c r="L147" s="42"/>
    </row>
    <row r="148" customFormat="false" ht="27" hidden="false" customHeight="true" outlineLevel="0" collapsed="false">
      <c r="A148" s="42"/>
      <c r="B148" s="48"/>
      <c r="C148" s="42"/>
      <c r="D148" s="42"/>
      <c r="E148" s="42"/>
      <c r="F148" s="42"/>
      <c r="G148" s="42"/>
      <c r="H148" s="42"/>
      <c r="I148" s="42"/>
      <c r="J148" s="42"/>
      <c r="K148" s="48"/>
      <c r="L148" s="42"/>
    </row>
    <row r="149" customFormat="false" ht="27" hidden="false" customHeight="true" outlineLevel="0" collapsed="false">
      <c r="A149" s="42"/>
      <c r="B149" s="48"/>
      <c r="C149" s="42"/>
      <c r="D149" s="42"/>
      <c r="E149" s="42"/>
      <c r="F149" s="42"/>
      <c r="G149" s="42"/>
      <c r="H149" s="42"/>
      <c r="I149" s="42"/>
      <c r="J149" s="42"/>
      <c r="K149" s="48"/>
      <c r="L149" s="42"/>
    </row>
    <row r="150" customFormat="false" ht="27" hidden="false" customHeight="true" outlineLevel="0" collapsed="false">
      <c r="A150" s="42"/>
      <c r="B150" s="48"/>
      <c r="C150" s="42"/>
      <c r="D150" s="42"/>
      <c r="E150" s="42"/>
      <c r="F150" s="42"/>
      <c r="G150" s="42"/>
      <c r="H150" s="42"/>
      <c r="I150" s="42"/>
      <c r="J150" s="42"/>
      <c r="K150" s="48"/>
      <c r="L150" s="42"/>
    </row>
    <row r="151" customFormat="false" ht="27" hidden="false" customHeight="true" outlineLevel="0" collapsed="false">
      <c r="A151" s="42"/>
      <c r="B151" s="48"/>
      <c r="C151" s="42"/>
      <c r="D151" s="42"/>
      <c r="E151" s="42"/>
      <c r="F151" s="42"/>
      <c r="G151" s="42"/>
      <c r="H151" s="42"/>
      <c r="I151" s="42"/>
      <c r="J151" s="42"/>
      <c r="K151" s="48"/>
      <c r="L151" s="42"/>
    </row>
    <row r="152" customFormat="false" ht="27" hidden="false" customHeight="true" outlineLevel="0" collapsed="false">
      <c r="A152" s="42"/>
      <c r="B152" s="48"/>
      <c r="C152" s="42"/>
      <c r="D152" s="42"/>
      <c r="E152" s="42"/>
      <c r="F152" s="42"/>
      <c r="G152" s="42"/>
      <c r="H152" s="42"/>
      <c r="I152" s="42"/>
      <c r="J152" s="42"/>
      <c r="K152" s="48"/>
      <c r="L152" s="42"/>
    </row>
    <row r="153" customFormat="false" ht="27" hidden="false" customHeight="true" outlineLevel="0" collapsed="false">
      <c r="A153" s="42"/>
      <c r="B153" s="48"/>
      <c r="C153" s="42"/>
      <c r="D153" s="42"/>
      <c r="E153" s="42"/>
      <c r="F153" s="42"/>
      <c r="G153" s="42"/>
      <c r="H153" s="42"/>
      <c r="I153" s="42"/>
      <c r="J153" s="42"/>
      <c r="K153" s="48"/>
      <c r="L153" s="42"/>
    </row>
    <row r="154" customFormat="false" ht="27" hidden="false" customHeight="true" outlineLevel="0" collapsed="false">
      <c r="A154" s="42"/>
      <c r="B154" s="48"/>
      <c r="C154" s="42"/>
      <c r="D154" s="42"/>
      <c r="E154" s="42"/>
      <c r="F154" s="42"/>
      <c r="G154" s="42"/>
      <c r="H154" s="42"/>
      <c r="I154" s="42"/>
      <c r="J154" s="42"/>
      <c r="K154" s="48"/>
      <c r="L154" s="42"/>
    </row>
    <row r="155" customFormat="false" ht="27" hidden="false" customHeight="true" outlineLevel="0" collapsed="false">
      <c r="A155" s="42"/>
      <c r="B155" s="48"/>
      <c r="C155" s="42"/>
      <c r="D155" s="42"/>
      <c r="E155" s="42"/>
      <c r="F155" s="42"/>
      <c r="G155" s="42"/>
      <c r="H155" s="42"/>
      <c r="I155" s="42"/>
      <c r="J155" s="42"/>
      <c r="K155" s="48"/>
      <c r="L155" s="42"/>
    </row>
    <row r="156" customFormat="false" ht="27" hidden="false" customHeight="true" outlineLevel="0" collapsed="false">
      <c r="A156" s="42"/>
      <c r="B156" s="48"/>
      <c r="C156" s="42"/>
      <c r="D156" s="42"/>
      <c r="E156" s="42"/>
      <c r="F156" s="42"/>
      <c r="G156" s="42"/>
      <c r="H156" s="42"/>
      <c r="I156" s="42"/>
      <c r="J156" s="42"/>
      <c r="K156" s="48"/>
      <c r="L156" s="42"/>
    </row>
    <row r="157" customFormat="false" ht="27" hidden="false" customHeight="true" outlineLevel="0" collapsed="false">
      <c r="A157" s="42"/>
      <c r="B157" s="48"/>
      <c r="C157" s="42"/>
      <c r="D157" s="42"/>
      <c r="E157" s="42"/>
      <c r="F157" s="42"/>
      <c r="G157" s="42"/>
      <c r="H157" s="42"/>
      <c r="I157" s="42"/>
      <c r="J157" s="42"/>
      <c r="K157" s="48"/>
      <c r="L157" s="42"/>
    </row>
    <row r="158" customFormat="false" ht="27" hidden="false" customHeight="true" outlineLevel="0" collapsed="false">
      <c r="A158" s="42"/>
      <c r="B158" s="48"/>
      <c r="C158" s="42"/>
      <c r="D158" s="42"/>
      <c r="E158" s="42"/>
      <c r="F158" s="42"/>
      <c r="G158" s="42"/>
      <c r="H158" s="42"/>
      <c r="I158" s="42"/>
      <c r="J158" s="42"/>
      <c r="K158" s="48"/>
      <c r="L158" s="42"/>
    </row>
    <row r="159" customFormat="false" ht="27" hidden="false" customHeight="true" outlineLevel="0" collapsed="false">
      <c r="A159" s="42"/>
      <c r="B159" s="48"/>
      <c r="C159" s="42"/>
      <c r="D159" s="42"/>
      <c r="E159" s="42"/>
      <c r="F159" s="42"/>
      <c r="G159" s="42"/>
      <c r="H159" s="42"/>
      <c r="I159" s="42"/>
      <c r="J159" s="42"/>
      <c r="K159" s="48"/>
      <c r="L159" s="42"/>
    </row>
    <row r="160" customFormat="false" ht="27" hidden="false" customHeight="true" outlineLevel="0" collapsed="false">
      <c r="A160" s="42"/>
      <c r="B160" s="48"/>
      <c r="C160" s="42"/>
      <c r="D160" s="42"/>
      <c r="E160" s="42"/>
      <c r="F160" s="42"/>
      <c r="G160" s="42"/>
      <c r="H160" s="42"/>
      <c r="I160" s="42"/>
      <c r="J160" s="42"/>
      <c r="K160" s="48"/>
      <c r="L160" s="42"/>
    </row>
    <row r="161" customFormat="false" ht="27" hidden="false" customHeight="true" outlineLevel="0" collapsed="false">
      <c r="A161" s="42"/>
      <c r="B161" s="48"/>
      <c r="C161" s="42"/>
      <c r="D161" s="42"/>
      <c r="E161" s="42"/>
      <c r="F161" s="42"/>
      <c r="G161" s="42"/>
      <c r="H161" s="42"/>
      <c r="I161" s="42"/>
      <c r="J161" s="42"/>
      <c r="K161" s="48"/>
      <c r="L161" s="42"/>
    </row>
    <row r="162" customFormat="false" ht="27" hidden="false" customHeight="true" outlineLevel="0" collapsed="false">
      <c r="A162" s="42"/>
      <c r="B162" s="48"/>
      <c r="C162" s="42"/>
      <c r="D162" s="42"/>
      <c r="E162" s="42"/>
      <c r="F162" s="42"/>
      <c r="G162" s="42"/>
      <c r="H162" s="42"/>
      <c r="I162" s="42"/>
      <c r="J162" s="42"/>
      <c r="K162" s="48"/>
      <c r="L162" s="42"/>
    </row>
    <row r="163" customFormat="false" ht="27" hidden="false" customHeight="true" outlineLevel="0" collapsed="false">
      <c r="A163" s="42"/>
      <c r="B163" s="48"/>
      <c r="C163" s="42"/>
      <c r="D163" s="42"/>
      <c r="E163" s="42"/>
      <c r="F163" s="42"/>
      <c r="G163" s="42"/>
      <c r="H163" s="42"/>
      <c r="I163" s="42"/>
      <c r="J163" s="42"/>
      <c r="K163" s="48"/>
      <c r="L163" s="42"/>
    </row>
    <row r="164" customFormat="false" ht="27" hidden="false" customHeight="true" outlineLevel="0" collapsed="false">
      <c r="A164" s="42"/>
      <c r="B164" s="48"/>
      <c r="C164" s="42"/>
      <c r="D164" s="42"/>
      <c r="E164" s="42"/>
      <c r="F164" s="42"/>
      <c r="G164" s="42"/>
      <c r="H164" s="42"/>
      <c r="I164" s="42"/>
      <c r="J164" s="42"/>
      <c r="K164" s="48"/>
      <c r="L164" s="42"/>
    </row>
    <row r="165" customFormat="false" ht="27" hidden="false" customHeight="true" outlineLevel="0" collapsed="false">
      <c r="A165" s="42"/>
      <c r="B165" s="48"/>
      <c r="C165" s="42"/>
      <c r="D165" s="42"/>
      <c r="E165" s="42"/>
      <c r="F165" s="42"/>
      <c r="G165" s="42"/>
      <c r="H165" s="42"/>
      <c r="I165" s="42"/>
      <c r="J165" s="42"/>
      <c r="K165" s="48"/>
      <c r="L165" s="42"/>
    </row>
    <row r="166" customFormat="false" ht="27" hidden="false" customHeight="true" outlineLevel="0" collapsed="false">
      <c r="A166" s="42"/>
      <c r="B166" s="48"/>
      <c r="C166" s="42"/>
      <c r="D166" s="42"/>
      <c r="E166" s="42"/>
      <c r="F166" s="42"/>
      <c r="G166" s="42"/>
      <c r="H166" s="42"/>
      <c r="I166" s="42"/>
      <c r="J166" s="42"/>
      <c r="K166" s="48"/>
      <c r="L166" s="42"/>
    </row>
    <row r="167" customFormat="false" ht="27" hidden="false" customHeight="true" outlineLevel="0" collapsed="false">
      <c r="A167" s="42"/>
      <c r="B167" s="48"/>
      <c r="C167" s="42"/>
      <c r="D167" s="42"/>
      <c r="E167" s="42"/>
      <c r="F167" s="42"/>
      <c r="G167" s="42"/>
      <c r="H167" s="42"/>
      <c r="I167" s="42"/>
      <c r="J167" s="42"/>
      <c r="K167" s="48"/>
      <c r="L167" s="42"/>
    </row>
    <row r="168" customFormat="false" ht="27" hidden="false" customHeight="true" outlineLevel="0" collapsed="false">
      <c r="A168" s="42"/>
      <c r="B168" s="48"/>
      <c r="C168" s="42"/>
      <c r="D168" s="42"/>
      <c r="E168" s="42"/>
      <c r="F168" s="42"/>
      <c r="G168" s="42"/>
      <c r="H168" s="42"/>
      <c r="I168" s="42"/>
      <c r="J168" s="42"/>
      <c r="K168" s="48"/>
      <c r="L168" s="42"/>
    </row>
    <row r="169" customFormat="false" ht="27" hidden="false" customHeight="true" outlineLevel="0" collapsed="false">
      <c r="A169" s="42"/>
      <c r="B169" s="48"/>
      <c r="C169" s="42"/>
      <c r="D169" s="42"/>
      <c r="E169" s="42"/>
      <c r="F169" s="42"/>
      <c r="G169" s="42"/>
      <c r="H169" s="42"/>
      <c r="I169" s="42"/>
      <c r="J169" s="42"/>
      <c r="K169" s="48"/>
      <c r="L169" s="42"/>
    </row>
    <row r="170" customFormat="false" ht="27" hidden="false" customHeight="true" outlineLevel="0" collapsed="false">
      <c r="A170" s="42"/>
      <c r="B170" s="48"/>
      <c r="C170" s="42"/>
      <c r="D170" s="42"/>
      <c r="E170" s="42"/>
      <c r="F170" s="42"/>
      <c r="G170" s="42"/>
      <c r="H170" s="42"/>
      <c r="I170" s="42"/>
      <c r="J170" s="42"/>
      <c r="K170" s="48"/>
      <c r="L170" s="42"/>
    </row>
    <row r="171" customFormat="false" ht="27" hidden="false" customHeight="true" outlineLevel="0" collapsed="false">
      <c r="A171" s="42"/>
      <c r="B171" s="48"/>
      <c r="C171" s="42"/>
      <c r="D171" s="42"/>
      <c r="E171" s="42"/>
      <c r="F171" s="42"/>
      <c r="G171" s="42"/>
      <c r="H171" s="42"/>
      <c r="I171" s="42"/>
      <c r="J171" s="42"/>
      <c r="K171" s="48"/>
      <c r="L171" s="42"/>
    </row>
    <row r="172" customFormat="false" ht="27" hidden="false" customHeight="true" outlineLevel="0" collapsed="false">
      <c r="A172" s="42"/>
      <c r="B172" s="48"/>
      <c r="C172" s="42"/>
      <c r="D172" s="42"/>
      <c r="E172" s="42"/>
      <c r="F172" s="42"/>
      <c r="G172" s="42"/>
      <c r="H172" s="42"/>
      <c r="I172" s="42"/>
      <c r="J172" s="42"/>
      <c r="K172" s="48"/>
      <c r="L172" s="42"/>
    </row>
    <row r="173" customFormat="false" ht="27" hidden="false" customHeight="true" outlineLevel="0" collapsed="false">
      <c r="A173" s="42"/>
      <c r="B173" s="48"/>
      <c r="C173" s="42"/>
      <c r="D173" s="42"/>
      <c r="E173" s="42"/>
      <c r="F173" s="42"/>
      <c r="G173" s="42"/>
      <c r="H173" s="42"/>
      <c r="I173" s="42"/>
      <c r="J173" s="42"/>
      <c r="K173" s="48"/>
      <c r="L173" s="42"/>
    </row>
    <row r="174" customFormat="false" ht="27" hidden="false" customHeight="true" outlineLevel="0" collapsed="false">
      <c r="A174" s="42"/>
      <c r="B174" s="48"/>
      <c r="C174" s="42"/>
      <c r="D174" s="42"/>
      <c r="E174" s="42"/>
      <c r="F174" s="42"/>
      <c r="G174" s="42"/>
      <c r="H174" s="42"/>
      <c r="I174" s="42"/>
      <c r="J174" s="42"/>
      <c r="K174" s="48"/>
      <c r="L174" s="42"/>
    </row>
    <row r="175" customFormat="false" ht="27" hidden="false" customHeight="true" outlineLevel="0" collapsed="false">
      <c r="A175" s="42"/>
      <c r="B175" s="48"/>
      <c r="C175" s="42"/>
      <c r="D175" s="42"/>
      <c r="E175" s="42"/>
      <c r="F175" s="42"/>
      <c r="G175" s="42"/>
      <c r="H175" s="42"/>
      <c r="I175" s="42"/>
      <c r="J175" s="42"/>
      <c r="K175" s="48"/>
      <c r="L175" s="42"/>
    </row>
    <row r="176" customFormat="false" ht="27" hidden="false" customHeight="true" outlineLevel="0" collapsed="false">
      <c r="A176" s="42"/>
      <c r="B176" s="48"/>
      <c r="C176" s="42"/>
      <c r="D176" s="42"/>
      <c r="E176" s="42"/>
      <c r="F176" s="42"/>
      <c r="G176" s="42"/>
      <c r="H176" s="42"/>
      <c r="I176" s="42"/>
      <c r="J176" s="42"/>
      <c r="K176" s="48"/>
      <c r="L176" s="42"/>
    </row>
    <row r="177" customFormat="false" ht="27" hidden="false" customHeight="true" outlineLevel="0" collapsed="false">
      <c r="A177" s="42"/>
      <c r="B177" s="48"/>
      <c r="C177" s="42"/>
      <c r="D177" s="42"/>
      <c r="E177" s="42"/>
      <c r="F177" s="42"/>
      <c r="G177" s="42"/>
      <c r="H177" s="42"/>
      <c r="I177" s="42"/>
      <c r="J177" s="42"/>
      <c r="K177" s="48"/>
      <c r="L177" s="42"/>
    </row>
    <row r="178" customFormat="false" ht="27" hidden="false" customHeight="true" outlineLevel="0" collapsed="false">
      <c r="A178" s="42"/>
      <c r="B178" s="48"/>
      <c r="C178" s="42"/>
      <c r="D178" s="42"/>
      <c r="E178" s="42"/>
      <c r="F178" s="42"/>
      <c r="G178" s="42"/>
      <c r="H178" s="42"/>
      <c r="I178" s="42"/>
      <c r="J178" s="42"/>
      <c r="K178" s="48"/>
      <c r="L178" s="42"/>
    </row>
    <row r="179" customFormat="false" ht="27" hidden="false" customHeight="true" outlineLevel="0" collapsed="false">
      <c r="A179" s="42"/>
      <c r="B179" s="48"/>
      <c r="C179" s="42"/>
      <c r="D179" s="42"/>
      <c r="E179" s="42"/>
      <c r="F179" s="42"/>
      <c r="G179" s="42"/>
      <c r="H179" s="42"/>
      <c r="I179" s="42"/>
      <c r="J179" s="42"/>
      <c r="K179" s="48"/>
      <c r="L179" s="42"/>
    </row>
    <row r="180" customFormat="false" ht="27" hidden="false" customHeight="true" outlineLevel="0" collapsed="false">
      <c r="A180" s="42"/>
      <c r="B180" s="48"/>
      <c r="C180" s="42"/>
      <c r="D180" s="42"/>
      <c r="E180" s="42"/>
      <c r="F180" s="42"/>
      <c r="G180" s="42"/>
      <c r="H180" s="42"/>
      <c r="I180" s="42"/>
      <c r="J180" s="42"/>
      <c r="K180" s="48"/>
      <c r="L180" s="42"/>
    </row>
    <row r="181" customFormat="false" ht="27" hidden="false" customHeight="true" outlineLevel="0" collapsed="false">
      <c r="A181" s="42"/>
      <c r="B181" s="48"/>
      <c r="C181" s="42"/>
      <c r="D181" s="42"/>
      <c r="E181" s="42"/>
      <c r="F181" s="42"/>
      <c r="G181" s="42"/>
      <c r="H181" s="42"/>
      <c r="I181" s="42"/>
      <c r="J181" s="42"/>
      <c r="K181" s="48"/>
      <c r="L181" s="42"/>
    </row>
    <row r="182" customFormat="false" ht="27" hidden="false" customHeight="true" outlineLevel="0" collapsed="false">
      <c r="A182" s="42"/>
      <c r="B182" s="48"/>
      <c r="C182" s="42"/>
      <c r="D182" s="42"/>
      <c r="E182" s="42"/>
      <c r="F182" s="42"/>
      <c r="G182" s="42"/>
      <c r="H182" s="42"/>
      <c r="I182" s="42"/>
      <c r="J182" s="42"/>
      <c r="K182" s="48"/>
      <c r="L182" s="42"/>
    </row>
    <row r="183" customFormat="false" ht="27" hidden="false" customHeight="true" outlineLevel="0" collapsed="false">
      <c r="A183" s="42"/>
      <c r="B183" s="48"/>
      <c r="C183" s="42"/>
      <c r="D183" s="42"/>
      <c r="E183" s="42"/>
      <c r="F183" s="42"/>
      <c r="G183" s="42"/>
      <c r="H183" s="42"/>
      <c r="I183" s="42"/>
      <c r="J183" s="42"/>
      <c r="K183" s="48"/>
      <c r="L183" s="42"/>
    </row>
    <row r="184" customFormat="false" ht="27" hidden="false" customHeight="true" outlineLevel="0" collapsed="false">
      <c r="A184" s="42"/>
      <c r="B184" s="48"/>
      <c r="C184" s="42"/>
      <c r="D184" s="42"/>
      <c r="E184" s="42"/>
      <c r="F184" s="42"/>
      <c r="G184" s="42"/>
      <c r="H184" s="42"/>
      <c r="I184" s="42"/>
      <c r="J184" s="42"/>
      <c r="K184" s="48"/>
      <c r="L184" s="42"/>
    </row>
    <row r="185" customFormat="false" ht="27" hidden="false" customHeight="true" outlineLevel="0" collapsed="false">
      <c r="A185" s="42"/>
      <c r="B185" s="48"/>
      <c r="C185" s="42"/>
      <c r="D185" s="42"/>
      <c r="E185" s="42"/>
      <c r="F185" s="42"/>
      <c r="G185" s="42"/>
      <c r="H185" s="42"/>
      <c r="I185" s="42"/>
      <c r="J185" s="42"/>
      <c r="K185" s="48"/>
      <c r="L185" s="42"/>
    </row>
    <row r="186" customFormat="false" ht="27" hidden="false" customHeight="true" outlineLevel="0" collapsed="false">
      <c r="A186" s="42"/>
      <c r="B186" s="48"/>
      <c r="C186" s="42"/>
      <c r="D186" s="42"/>
      <c r="E186" s="42"/>
      <c r="F186" s="42"/>
      <c r="G186" s="42"/>
      <c r="H186" s="42"/>
      <c r="I186" s="42"/>
      <c r="J186" s="42"/>
      <c r="K186" s="48"/>
      <c r="L186" s="42"/>
    </row>
    <row r="187" customFormat="false" ht="27" hidden="false" customHeight="true" outlineLevel="0" collapsed="false">
      <c r="A187" s="42"/>
      <c r="B187" s="48"/>
      <c r="C187" s="42"/>
      <c r="D187" s="42"/>
      <c r="E187" s="42"/>
      <c r="F187" s="42"/>
      <c r="G187" s="42"/>
      <c r="H187" s="42"/>
      <c r="I187" s="42"/>
      <c r="J187" s="42"/>
      <c r="K187" s="48"/>
      <c r="L187" s="42"/>
    </row>
    <row r="188" customFormat="false" ht="27" hidden="false" customHeight="true" outlineLevel="0" collapsed="false">
      <c r="A188" s="42"/>
      <c r="B188" s="48"/>
      <c r="C188" s="42"/>
      <c r="D188" s="42"/>
      <c r="E188" s="42"/>
      <c r="F188" s="42"/>
      <c r="G188" s="42"/>
      <c r="H188" s="42"/>
      <c r="I188" s="42"/>
      <c r="J188" s="42"/>
      <c r="K188" s="48"/>
      <c r="L188" s="42"/>
    </row>
    <row r="189" customFormat="false" ht="27" hidden="false" customHeight="true" outlineLevel="0" collapsed="false">
      <c r="A189" s="42"/>
      <c r="B189" s="48"/>
      <c r="C189" s="42"/>
      <c r="D189" s="42"/>
      <c r="E189" s="42"/>
      <c r="F189" s="42"/>
      <c r="G189" s="42"/>
      <c r="H189" s="42"/>
      <c r="I189" s="42"/>
      <c r="J189" s="42"/>
      <c r="K189" s="48"/>
      <c r="L189" s="42"/>
    </row>
    <row r="190" customFormat="false" ht="27" hidden="false" customHeight="true" outlineLevel="0" collapsed="false">
      <c r="A190" s="42"/>
      <c r="B190" s="48"/>
      <c r="C190" s="42"/>
      <c r="D190" s="42"/>
      <c r="E190" s="42"/>
      <c r="F190" s="42"/>
      <c r="G190" s="42"/>
      <c r="H190" s="42"/>
      <c r="I190" s="42"/>
      <c r="J190" s="42"/>
      <c r="K190" s="48"/>
      <c r="L190" s="42"/>
    </row>
    <row r="191" customFormat="false" ht="27" hidden="false" customHeight="true" outlineLevel="0" collapsed="false">
      <c r="A191" s="42"/>
      <c r="B191" s="48"/>
      <c r="C191" s="42"/>
      <c r="D191" s="42"/>
      <c r="E191" s="42"/>
      <c r="F191" s="42"/>
      <c r="G191" s="42"/>
      <c r="H191" s="42"/>
      <c r="I191" s="42"/>
      <c r="J191" s="42"/>
      <c r="K191" s="48"/>
      <c r="L191" s="42"/>
    </row>
    <row r="192" customFormat="false" ht="27" hidden="false" customHeight="true" outlineLevel="0" collapsed="false">
      <c r="A192" s="42"/>
      <c r="B192" s="48"/>
      <c r="C192" s="42"/>
      <c r="D192" s="42"/>
      <c r="E192" s="42"/>
      <c r="F192" s="42"/>
      <c r="G192" s="42"/>
      <c r="H192" s="42"/>
      <c r="I192" s="42"/>
      <c r="J192" s="42"/>
      <c r="K192" s="48"/>
      <c r="L192" s="42"/>
    </row>
    <row r="193" customFormat="false" ht="27" hidden="false" customHeight="true" outlineLevel="0" collapsed="false">
      <c r="A193" s="42"/>
      <c r="B193" s="48"/>
      <c r="C193" s="42"/>
      <c r="D193" s="42"/>
      <c r="E193" s="42"/>
      <c r="F193" s="42"/>
      <c r="G193" s="42"/>
      <c r="H193" s="42"/>
      <c r="I193" s="42"/>
      <c r="J193" s="42"/>
      <c r="K193" s="48"/>
      <c r="L193" s="42"/>
    </row>
    <row r="194" customFormat="false" ht="27" hidden="false" customHeight="true" outlineLevel="0" collapsed="false">
      <c r="A194" s="42"/>
      <c r="B194" s="48"/>
      <c r="C194" s="42"/>
      <c r="D194" s="42"/>
      <c r="E194" s="42"/>
      <c r="F194" s="42"/>
      <c r="G194" s="42"/>
      <c r="H194" s="42"/>
      <c r="I194" s="42"/>
      <c r="J194" s="42"/>
      <c r="K194" s="48"/>
      <c r="L194" s="42"/>
    </row>
    <row r="195" customFormat="false" ht="27" hidden="false" customHeight="true" outlineLevel="0" collapsed="false">
      <c r="A195" s="42"/>
      <c r="B195" s="48"/>
      <c r="C195" s="42"/>
      <c r="D195" s="42"/>
      <c r="E195" s="42"/>
      <c r="F195" s="42"/>
      <c r="G195" s="42"/>
      <c r="H195" s="42"/>
      <c r="I195" s="42"/>
      <c r="J195" s="42"/>
      <c r="K195" s="48"/>
      <c r="L195" s="42"/>
    </row>
    <row r="196" customFormat="false" ht="27" hidden="false" customHeight="true" outlineLevel="0" collapsed="false">
      <c r="A196" s="42"/>
      <c r="B196" s="48"/>
      <c r="C196" s="42"/>
      <c r="D196" s="42"/>
      <c r="E196" s="42"/>
      <c r="F196" s="42"/>
      <c r="G196" s="42"/>
      <c r="H196" s="42"/>
      <c r="I196" s="42"/>
      <c r="J196" s="42"/>
      <c r="K196" s="48"/>
      <c r="L196" s="42"/>
    </row>
    <row r="197" customFormat="false" ht="27" hidden="false" customHeight="true" outlineLevel="0" collapsed="false">
      <c r="A197" s="42"/>
      <c r="B197" s="48"/>
      <c r="C197" s="42"/>
      <c r="D197" s="42"/>
      <c r="E197" s="42"/>
      <c r="F197" s="42"/>
      <c r="G197" s="42"/>
      <c r="H197" s="42"/>
      <c r="I197" s="42"/>
      <c r="J197" s="42"/>
      <c r="K197" s="48"/>
      <c r="L197" s="42"/>
    </row>
    <row r="198" customFormat="false" ht="27" hidden="false" customHeight="true" outlineLevel="0" collapsed="false">
      <c r="A198" s="42"/>
      <c r="B198" s="48"/>
      <c r="C198" s="42"/>
      <c r="D198" s="42"/>
      <c r="E198" s="42"/>
      <c r="F198" s="42"/>
      <c r="G198" s="42"/>
      <c r="H198" s="42"/>
      <c r="I198" s="42"/>
      <c r="J198" s="42"/>
      <c r="K198" s="48"/>
      <c r="L198" s="42"/>
    </row>
    <row r="199" customFormat="false" ht="27" hidden="false" customHeight="true" outlineLevel="0" collapsed="false">
      <c r="A199" s="42"/>
      <c r="B199" s="48"/>
      <c r="C199" s="42"/>
      <c r="D199" s="42"/>
      <c r="E199" s="42"/>
      <c r="F199" s="42"/>
      <c r="G199" s="42"/>
      <c r="H199" s="42"/>
      <c r="I199" s="42"/>
      <c r="J199" s="42"/>
      <c r="K199" s="48"/>
      <c r="L199" s="42"/>
    </row>
    <row r="200" customFormat="false" ht="27" hidden="false" customHeight="true" outlineLevel="0" collapsed="false">
      <c r="A200" s="42"/>
      <c r="B200" s="48"/>
      <c r="C200" s="42"/>
      <c r="D200" s="42"/>
      <c r="E200" s="42"/>
      <c r="F200" s="42"/>
      <c r="G200" s="42"/>
      <c r="H200" s="42"/>
      <c r="I200" s="42"/>
      <c r="J200" s="42"/>
      <c r="K200" s="48"/>
      <c r="L200" s="42"/>
    </row>
    <row r="201" customFormat="false" ht="27" hidden="false" customHeight="true" outlineLevel="0" collapsed="false">
      <c r="A201" s="42"/>
      <c r="B201" s="48"/>
      <c r="C201" s="42"/>
      <c r="D201" s="42"/>
      <c r="E201" s="42"/>
      <c r="F201" s="42"/>
      <c r="G201" s="42"/>
      <c r="H201" s="42"/>
      <c r="I201" s="42"/>
      <c r="J201" s="42"/>
      <c r="K201" s="48"/>
      <c r="L201" s="42"/>
    </row>
    <row r="202" customFormat="false" ht="27" hidden="false" customHeight="true" outlineLevel="0" collapsed="false">
      <c r="A202" s="42"/>
      <c r="B202" s="48"/>
      <c r="C202" s="42"/>
      <c r="D202" s="42"/>
      <c r="E202" s="42"/>
      <c r="F202" s="42"/>
      <c r="G202" s="42"/>
      <c r="H202" s="42"/>
      <c r="I202" s="42"/>
      <c r="J202" s="42"/>
      <c r="K202" s="48"/>
      <c r="L202" s="42"/>
    </row>
    <row r="203" customFormat="false" ht="27" hidden="false" customHeight="true" outlineLevel="0" collapsed="false">
      <c r="A203" s="42"/>
      <c r="B203" s="48"/>
      <c r="C203" s="42"/>
      <c r="D203" s="42"/>
      <c r="E203" s="42"/>
      <c r="F203" s="42"/>
      <c r="G203" s="42"/>
      <c r="H203" s="42"/>
      <c r="I203" s="42"/>
      <c r="J203" s="42"/>
      <c r="K203" s="48"/>
      <c r="L203" s="42"/>
    </row>
    <row r="204" customFormat="false" ht="27" hidden="false" customHeight="true" outlineLevel="0" collapsed="false">
      <c r="A204" s="42"/>
      <c r="B204" s="48"/>
      <c r="C204" s="42"/>
      <c r="D204" s="42"/>
      <c r="E204" s="42"/>
      <c r="F204" s="42"/>
      <c r="G204" s="42"/>
      <c r="H204" s="42"/>
      <c r="I204" s="42"/>
      <c r="J204" s="42"/>
      <c r="K204" s="48"/>
      <c r="L204" s="42"/>
    </row>
    <row r="205" customFormat="false" ht="27" hidden="false" customHeight="true" outlineLevel="0" collapsed="false">
      <c r="A205" s="42"/>
      <c r="B205" s="48"/>
      <c r="C205" s="42"/>
      <c r="D205" s="42"/>
      <c r="E205" s="42"/>
      <c r="F205" s="42"/>
      <c r="G205" s="42"/>
      <c r="H205" s="42"/>
      <c r="I205" s="42"/>
      <c r="J205" s="42"/>
      <c r="K205" s="48"/>
      <c r="L205" s="42"/>
    </row>
    <row r="206" customFormat="false" ht="27" hidden="false" customHeight="true" outlineLevel="0" collapsed="false">
      <c r="A206" s="42"/>
      <c r="B206" s="48"/>
      <c r="C206" s="42"/>
      <c r="D206" s="42"/>
      <c r="E206" s="42"/>
      <c r="F206" s="42"/>
      <c r="G206" s="42"/>
      <c r="H206" s="42"/>
      <c r="I206" s="42"/>
      <c r="J206" s="42"/>
      <c r="K206" s="48"/>
      <c r="L206" s="42"/>
    </row>
  </sheetData>
  <mergeCells count="5">
    <mergeCell ref="A1:C1"/>
    <mergeCell ref="D1:F1"/>
    <mergeCell ref="G1:L1"/>
    <mergeCell ref="A2:L2"/>
    <mergeCell ref="A4:L4"/>
  </mergeCells>
  <dataValidations count="4">
    <dataValidation allowBlank="true" error="Choisir une valeur autorisée ; une donnée absente reste vide." errorStyle="stop" errorTitle="Saisie à vérifier" operator="between" showDropDown="false" showErrorMessage="true" showInputMessage="false" sqref="G7:G206" type="list">
      <formula1>"Retenir,Publier,Maintenir,Corriger,Suspendre,Retirer,Classer,Étendre,Réduire,Arrêter"</formula1>
      <formula2>0</formula2>
    </dataValidation>
    <dataValidation allowBlank="true" error="Choisir une valeur autorisée ; une donnée absente reste vide." errorStyle="stop" errorTitle="Saisie à vérifier" operator="between" showDropDown="false" showErrorMessage="true" showInputMessage="false" sqref="L7:L206" type="list">
      <formula1>"Ouverte,En cours,Close,Suspendue"</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B7:B206" type="date">
      <formula1>DATE(1900,1,1)</formula1>
      <formula2>DATE(9999,12,31)</formula2>
    </dataValidation>
    <dataValidation allowBlank="true" error="Respecter le type et les bornes indiqués. Laisser vide une donnée inconnue." errorStyle="stop" errorTitle="Valeur non autorisée" operator="between" showDropDown="false" showErrorMessage="true" showInputMessage="false" sqref="K7:K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7"/>
    <col collapsed="false" customWidth="true" hidden="false" outlineLevel="0" max="2" min="2" style="1" width="18"/>
    <col collapsed="false" customWidth="true" hidden="false" outlineLevel="0" max="4" min="3" style="1" width="16"/>
    <col collapsed="false" customWidth="true" hidden="false" outlineLevel="0" max="10" min="5" style="1" width="13"/>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c r="I1" s="31"/>
      <c r="J1" s="31"/>
    </row>
    <row r="2" customFormat="false" ht="24" hidden="false" customHeight="true" outlineLevel="0" collapsed="false">
      <c r="A2" s="49" t="s">
        <v>606</v>
      </c>
      <c r="B2" s="49"/>
      <c r="C2" s="49"/>
      <c r="D2" s="49"/>
      <c r="E2" s="49"/>
      <c r="F2" s="49"/>
      <c r="G2" s="49"/>
      <c r="H2" s="49"/>
      <c r="I2" s="49"/>
      <c r="J2" s="49"/>
    </row>
    <row r="3" customFormat="false" ht="9" hidden="false" customHeight="true" outlineLevel="0" collapsed="false">
      <c r="A3" s="4"/>
      <c r="B3" s="4"/>
      <c r="C3" s="4"/>
      <c r="D3" s="4"/>
      <c r="E3" s="4"/>
      <c r="F3" s="4"/>
      <c r="G3" s="4"/>
      <c r="H3" s="4"/>
      <c r="I3" s="4"/>
      <c r="J3" s="4"/>
    </row>
    <row r="4" customFormat="false" ht="45.75" hidden="false" customHeight="true" outlineLevel="0" collapsed="false">
      <c r="A4" s="33" t="s">
        <v>1041</v>
      </c>
      <c r="B4" s="33"/>
      <c r="C4" s="33"/>
      <c r="D4" s="33"/>
      <c r="E4" s="33"/>
      <c r="F4" s="33"/>
      <c r="G4" s="33"/>
      <c r="H4" s="33"/>
      <c r="I4" s="33"/>
      <c r="J4" s="33"/>
    </row>
    <row r="5" customFormat="false" ht="27" hidden="false" customHeight="true" outlineLevel="0" collapsed="false">
      <c r="A5" s="30" t="s">
        <v>1042</v>
      </c>
      <c r="B5" s="30"/>
      <c r="C5" s="30"/>
      <c r="D5" s="30"/>
      <c r="E5" s="30"/>
      <c r="F5" s="30"/>
      <c r="G5" s="30"/>
      <c r="H5" s="30"/>
      <c r="I5" s="30"/>
      <c r="J5" s="30"/>
    </row>
    <row r="6" customFormat="false" ht="42" hidden="false" customHeight="true" outlineLevel="0" collapsed="false">
      <c r="A6" s="35" t="s">
        <v>1043</v>
      </c>
      <c r="B6" s="35" t="s">
        <v>562</v>
      </c>
      <c r="C6" s="35" t="s">
        <v>419</v>
      </c>
      <c r="D6" s="35" t="s">
        <v>554</v>
      </c>
      <c r="E6" s="35"/>
      <c r="F6" s="35"/>
      <c r="G6" s="35"/>
      <c r="H6" s="35"/>
      <c r="I6" s="35"/>
      <c r="J6" s="35"/>
    </row>
    <row r="7" customFormat="false" ht="42" hidden="false" customHeight="true" outlineLevel="0" collapsed="false">
      <c r="A7" s="4" t="s">
        <v>612</v>
      </c>
      <c r="B7" s="40" t="n">
        <f aca="false">COUNTIF(T_04_Captation[Demande ou signal],"&lt;&gt;")</f>
        <v>2</v>
      </c>
      <c r="C7" s="4" t="s">
        <v>89</v>
      </c>
      <c r="D7" s="4" t="s">
        <v>1044</v>
      </c>
      <c r="E7" s="4"/>
      <c r="F7" s="4"/>
      <c r="G7" s="4"/>
      <c r="H7" s="4"/>
      <c r="I7" s="4"/>
      <c r="J7" s="4"/>
    </row>
    <row r="8" customFormat="false" ht="42" hidden="false" customHeight="true" outlineLevel="0" collapsed="false">
      <c r="A8" s="4" t="s">
        <v>1045</v>
      </c>
      <c r="B8" s="40" t="n">
        <f aca="false">COUNTIFS(T_04_Captation[Demande ou signal],"&lt;&gt;",T_04_Captation[Statut],"Clos")</f>
        <v>1</v>
      </c>
      <c r="C8" s="4" t="s">
        <v>89</v>
      </c>
      <c r="D8" s="4" t="s">
        <v>1046</v>
      </c>
      <c r="E8" s="4"/>
      <c r="F8" s="4"/>
      <c r="G8" s="4"/>
      <c r="H8" s="4"/>
      <c r="I8" s="4"/>
      <c r="J8" s="4"/>
    </row>
    <row r="9" customFormat="false" ht="42" hidden="false" customHeight="true" outlineLevel="0" collapsed="false">
      <c r="A9" s="4" t="s">
        <v>1047</v>
      </c>
      <c r="B9" s="40" t="n">
        <f aca="false">COUNTIFS(T_04_Competences[Titre],"&lt;&gt;",T_04_Competences[Statut],"Publiée")</f>
        <v>1</v>
      </c>
      <c r="C9" s="4" t="s">
        <v>101</v>
      </c>
      <c r="D9" s="4" t="s">
        <v>1048</v>
      </c>
      <c r="E9" s="4"/>
      <c r="F9" s="4"/>
      <c r="G9" s="4"/>
      <c r="H9" s="4"/>
      <c r="I9" s="4"/>
      <c r="J9" s="4"/>
    </row>
    <row r="10" customFormat="false" ht="42" hidden="false" customHeight="true" outlineLevel="0" collapsed="false">
      <c r="A10" s="4" t="s">
        <v>1049</v>
      </c>
      <c r="B10" s="40" t="n">
        <f aca="false">COUNTIF(T_04_Veille_positions[Position ou compétence],"&lt;&gt;")</f>
        <v>1</v>
      </c>
      <c r="C10" s="4" t="s">
        <v>103</v>
      </c>
      <c r="D10" s="4" t="s">
        <v>1050</v>
      </c>
      <c r="E10" s="4"/>
      <c r="F10" s="4"/>
      <c r="G10" s="4"/>
      <c r="H10" s="4"/>
      <c r="I10" s="4"/>
      <c r="J10" s="4"/>
    </row>
    <row r="11" customFormat="false" ht="42" hidden="false" customHeight="true" outlineLevel="0" collapsed="false">
      <c r="A11" s="4" t="s">
        <v>1051</v>
      </c>
      <c r="B11" s="40" t="n">
        <f aca="false">COUNTIFS(T_04_Decisions[Objet],"&lt;&gt;",T_04_Decisions[Statut],"Close")</f>
        <v>2</v>
      </c>
      <c r="C11" s="4" t="s">
        <v>105</v>
      </c>
      <c r="D11" s="4" t="s">
        <v>1052</v>
      </c>
      <c r="E11" s="4"/>
      <c r="F11" s="4"/>
      <c r="G11" s="4"/>
      <c r="H11" s="4"/>
      <c r="I11" s="4"/>
      <c r="J11" s="4"/>
    </row>
    <row r="12" customFormat="false" ht="42" hidden="false" customHeight="true" outlineLevel="0" collapsed="false">
      <c r="A12" s="4" t="s">
        <v>1053</v>
      </c>
      <c r="B12" s="4" t="s">
        <v>280</v>
      </c>
      <c r="C12" s="4" t="s">
        <v>700</v>
      </c>
      <c r="D12" s="4" t="s">
        <v>1054</v>
      </c>
      <c r="E12" s="4"/>
      <c r="F12" s="4"/>
      <c r="G12" s="4"/>
      <c r="H12" s="4"/>
      <c r="I12" s="4"/>
      <c r="J12" s="4"/>
    </row>
    <row r="13" customFormat="false" ht="27" hidden="false" customHeight="true" outlineLevel="0" collapsed="false">
      <c r="A13" s="4" t="s">
        <v>1055</v>
      </c>
      <c r="B13" s="4" t="s">
        <v>280</v>
      </c>
      <c r="C13" s="4" t="s">
        <v>1056</v>
      </c>
      <c r="D13" s="4" t="s">
        <v>1054</v>
      </c>
      <c r="E13" s="4"/>
      <c r="F13" s="4"/>
      <c r="G13" s="4"/>
      <c r="H13" s="4"/>
      <c r="I13" s="4"/>
      <c r="J13" s="4"/>
    </row>
    <row r="14" customFormat="false" ht="27" hidden="false" customHeight="true" outlineLevel="0" collapsed="false">
      <c r="A14" s="4"/>
      <c r="B14" s="4"/>
      <c r="C14" s="4"/>
      <c r="D14" s="4"/>
      <c r="E14" s="4"/>
      <c r="F14" s="4"/>
      <c r="G14" s="4"/>
      <c r="H14" s="4"/>
      <c r="I14" s="4"/>
      <c r="J14" s="4"/>
    </row>
    <row r="15" customFormat="false" ht="42" hidden="false" customHeight="true" outlineLevel="0" collapsed="false">
      <c r="A15" s="4" t="s">
        <v>583</v>
      </c>
      <c r="B15" s="4" t="s">
        <v>1057</v>
      </c>
      <c r="C15" s="4" t="s">
        <v>779</v>
      </c>
      <c r="D15" s="4" t="s">
        <v>1058</v>
      </c>
      <c r="E15" s="4" t="s">
        <v>861</v>
      </c>
      <c r="F15" s="4" t="s">
        <v>1059</v>
      </c>
      <c r="G15" s="4" t="s">
        <v>85</v>
      </c>
      <c r="H15" s="4" t="s">
        <v>1060</v>
      </c>
      <c r="I15" s="4" t="s">
        <v>1061</v>
      </c>
      <c r="J15" s="4" t="s">
        <v>1062</v>
      </c>
    </row>
    <row r="16" customFormat="false" ht="27" hidden="false" customHeight="true" outlineLevel="0" collapsed="false">
      <c r="A16" s="47"/>
      <c r="B16" s="38"/>
      <c r="C16" s="38"/>
      <c r="D16" s="38"/>
      <c r="E16" s="38"/>
      <c r="F16" s="38" t="s">
        <v>1063</v>
      </c>
      <c r="G16" s="38"/>
      <c r="H16" s="38"/>
      <c r="I16" s="38" t="s">
        <v>1064</v>
      </c>
      <c r="J16" s="38"/>
    </row>
    <row r="17" customFormat="false" ht="27" hidden="false" customHeight="true" outlineLevel="0" collapsed="false">
      <c r="A17" s="47"/>
      <c r="B17" s="38"/>
      <c r="C17" s="38"/>
      <c r="D17" s="38"/>
      <c r="E17" s="38"/>
      <c r="F17" s="38" t="s">
        <v>1063</v>
      </c>
      <c r="G17" s="38"/>
      <c r="H17" s="38"/>
      <c r="I17" s="38" t="s">
        <v>1064</v>
      </c>
      <c r="J17" s="38"/>
    </row>
    <row r="18" customFormat="false" ht="27" hidden="false" customHeight="true" outlineLevel="0" collapsed="false">
      <c r="A18" s="47"/>
      <c r="B18" s="38"/>
      <c r="C18" s="38"/>
      <c r="D18" s="38"/>
      <c r="E18" s="38"/>
      <c r="F18" s="38" t="s">
        <v>1063</v>
      </c>
      <c r="G18" s="38"/>
      <c r="H18" s="38"/>
      <c r="I18" s="38" t="s">
        <v>1064</v>
      </c>
      <c r="J18" s="38"/>
    </row>
    <row r="19" customFormat="false" ht="27" hidden="false" customHeight="true" outlineLevel="0" collapsed="false">
      <c r="A19" s="47"/>
      <c r="B19" s="38"/>
      <c r="C19" s="38"/>
      <c r="D19" s="38"/>
      <c r="E19" s="38"/>
      <c r="F19" s="38" t="s">
        <v>1063</v>
      </c>
      <c r="G19" s="38"/>
      <c r="H19" s="38"/>
      <c r="I19" s="38" t="s">
        <v>1064</v>
      </c>
      <c r="J19" s="38"/>
    </row>
    <row r="20" customFormat="false" ht="27" hidden="false" customHeight="true" outlineLevel="0" collapsed="false">
      <c r="A20" s="47"/>
      <c r="B20" s="38"/>
      <c r="C20" s="38"/>
      <c r="D20" s="38"/>
      <c r="E20" s="38"/>
      <c r="F20" s="38" t="s">
        <v>1063</v>
      </c>
      <c r="G20" s="38"/>
      <c r="H20" s="38"/>
      <c r="I20" s="38" t="s">
        <v>1064</v>
      </c>
      <c r="J20" s="38"/>
    </row>
    <row r="21" customFormat="false" ht="27" hidden="false" customHeight="true" outlineLevel="0" collapsed="false">
      <c r="A21" s="47"/>
      <c r="B21" s="38"/>
      <c r="C21" s="38"/>
      <c r="D21" s="38"/>
      <c r="E21" s="38"/>
      <c r="F21" s="38" t="s">
        <v>1063</v>
      </c>
      <c r="G21" s="38"/>
      <c r="H21" s="38"/>
      <c r="I21" s="38" t="s">
        <v>1064</v>
      </c>
      <c r="J21" s="38"/>
    </row>
    <row r="22" customFormat="false" ht="27" hidden="false" customHeight="true" outlineLevel="0" collapsed="false">
      <c r="A22" s="47"/>
      <c r="B22" s="38"/>
      <c r="C22" s="38"/>
      <c r="D22" s="38"/>
      <c r="E22" s="38"/>
      <c r="F22" s="38" t="s">
        <v>1063</v>
      </c>
      <c r="G22" s="38"/>
      <c r="H22" s="38"/>
      <c r="I22" s="38" t="s">
        <v>1064</v>
      </c>
      <c r="J22" s="38"/>
    </row>
    <row r="23" customFormat="false" ht="27" hidden="false" customHeight="true" outlineLevel="0" collapsed="false">
      <c r="A23" s="47"/>
      <c r="B23" s="38"/>
      <c r="C23" s="38"/>
      <c r="D23" s="38"/>
      <c r="E23" s="38"/>
      <c r="F23" s="38" t="s">
        <v>1063</v>
      </c>
      <c r="G23" s="38"/>
      <c r="H23" s="38"/>
      <c r="I23" s="38" t="s">
        <v>1064</v>
      </c>
      <c r="J23" s="38"/>
    </row>
    <row r="24" customFormat="false" ht="27" hidden="false" customHeight="true" outlineLevel="0" collapsed="false">
      <c r="A24" s="47"/>
      <c r="B24" s="38"/>
      <c r="C24" s="38"/>
      <c r="D24" s="38"/>
      <c r="E24" s="38"/>
      <c r="F24" s="38" t="s">
        <v>1063</v>
      </c>
      <c r="G24" s="38"/>
      <c r="H24" s="38"/>
      <c r="I24" s="38" t="s">
        <v>1064</v>
      </c>
      <c r="J24" s="38"/>
    </row>
    <row r="25" customFormat="false" ht="27" hidden="false" customHeight="true" outlineLevel="0" collapsed="false">
      <c r="A25" s="47"/>
      <c r="B25" s="38"/>
      <c r="C25" s="38"/>
      <c r="D25" s="38"/>
      <c r="E25" s="38"/>
      <c r="F25" s="38" t="s">
        <v>1063</v>
      </c>
      <c r="G25" s="38"/>
      <c r="H25" s="38"/>
      <c r="I25" s="38" t="s">
        <v>1064</v>
      </c>
      <c r="J25" s="38"/>
    </row>
    <row r="26" customFormat="false" ht="27" hidden="false" customHeight="true" outlineLevel="0" collapsed="false">
      <c r="A26" s="47"/>
      <c r="B26" s="38"/>
      <c r="C26" s="38"/>
      <c r="D26" s="38"/>
      <c r="E26" s="38"/>
      <c r="F26" s="38" t="s">
        <v>1063</v>
      </c>
      <c r="G26" s="38"/>
      <c r="H26" s="38"/>
      <c r="I26" s="38" t="s">
        <v>1064</v>
      </c>
      <c r="J26" s="38"/>
    </row>
    <row r="27" customFormat="false" ht="27" hidden="false" customHeight="true" outlineLevel="0" collapsed="false">
      <c r="A27" s="47"/>
      <c r="B27" s="38"/>
      <c r="C27" s="38"/>
      <c r="D27" s="38"/>
      <c r="E27" s="38"/>
      <c r="F27" s="38" t="s">
        <v>1063</v>
      </c>
      <c r="G27" s="38"/>
      <c r="H27" s="38"/>
      <c r="I27" s="38" t="s">
        <v>1064</v>
      </c>
      <c r="J27" s="38"/>
    </row>
    <row r="28" customFormat="false" ht="27" hidden="false" customHeight="true" outlineLevel="0" collapsed="false">
      <c r="A28" s="47"/>
      <c r="B28" s="38"/>
      <c r="C28" s="38"/>
      <c r="D28" s="38"/>
      <c r="E28" s="38"/>
      <c r="F28" s="38" t="s">
        <v>1063</v>
      </c>
      <c r="G28" s="38"/>
      <c r="H28" s="38"/>
      <c r="I28" s="38" t="s">
        <v>1064</v>
      </c>
      <c r="J28" s="38"/>
    </row>
    <row r="29" customFormat="false" ht="27" hidden="false" customHeight="true" outlineLevel="0" collapsed="false">
      <c r="A29" s="47"/>
      <c r="B29" s="38"/>
      <c r="C29" s="38"/>
      <c r="D29" s="38"/>
      <c r="E29" s="38"/>
      <c r="F29" s="38" t="s">
        <v>1063</v>
      </c>
      <c r="G29" s="38"/>
      <c r="H29" s="38"/>
      <c r="I29" s="38" t="s">
        <v>1064</v>
      </c>
      <c r="J29" s="38"/>
    </row>
    <row r="30" customFormat="false" ht="27" hidden="false" customHeight="true" outlineLevel="0" collapsed="false">
      <c r="A30" s="47"/>
      <c r="B30" s="38"/>
      <c r="C30" s="38"/>
      <c r="D30" s="38"/>
      <c r="E30" s="38"/>
      <c r="F30" s="38" t="s">
        <v>1063</v>
      </c>
      <c r="G30" s="38"/>
      <c r="H30" s="38"/>
      <c r="I30" s="38" t="s">
        <v>1064</v>
      </c>
      <c r="J30" s="38"/>
    </row>
    <row r="31" customFormat="false" ht="27" hidden="false" customHeight="true" outlineLevel="0" collapsed="false">
      <c r="A31" s="47"/>
      <c r="B31" s="38"/>
      <c r="C31" s="38"/>
      <c r="D31" s="38"/>
      <c r="E31" s="38"/>
      <c r="F31" s="38" t="s">
        <v>1063</v>
      </c>
      <c r="G31" s="38"/>
      <c r="H31" s="38"/>
      <c r="I31" s="38" t="s">
        <v>1064</v>
      </c>
      <c r="J31" s="38"/>
    </row>
    <row r="32" customFormat="false" ht="27" hidden="false" customHeight="true" outlineLevel="0" collapsed="false">
      <c r="A32" s="47"/>
      <c r="B32" s="38"/>
      <c r="C32" s="38"/>
      <c r="D32" s="38"/>
      <c r="E32" s="38"/>
      <c r="F32" s="38" t="s">
        <v>1063</v>
      </c>
      <c r="G32" s="38"/>
      <c r="H32" s="38"/>
      <c r="I32" s="38" t="s">
        <v>1064</v>
      </c>
      <c r="J32" s="38"/>
    </row>
    <row r="33" customFormat="false" ht="27" hidden="false" customHeight="true" outlineLevel="0" collapsed="false">
      <c r="A33" s="47"/>
      <c r="B33" s="38"/>
      <c r="C33" s="38"/>
      <c r="D33" s="38"/>
      <c r="E33" s="38"/>
      <c r="F33" s="38" t="s">
        <v>1063</v>
      </c>
      <c r="G33" s="38"/>
      <c r="H33" s="38"/>
      <c r="I33" s="38" t="s">
        <v>1064</v>
      </c>
      <c r="J33" s="38"/>
    </row>
    <row r="34" customFormat="false" ht="27" hidden="false" customHeight="true" outlineLevel="0" collapsed="false">
      <c r="A34" s="47"/>
      <c r="B34" s="38"/>
      <c r="C34" s="38"/>
      <c r="D34" s="38"/>
      <c r="E34" s="38"/>
      <c r="F34" s="38" t="s">
        <v>1063</v>
      </c>
      <c r="G34" s="38"/>
      <c r="H34" s="38"/>
      <c r="I34" s="38" t="s">
        <v>1064</v>
      </c>
      <c r="J34" s="38"/>
    </row>
    <row r="35" customFormat="false" ht="27" hidden="false" customHeight="true" outlineLevel="0" collapsed="false">
      <c r="A35" s="47"/>
      <c r="B35" s="38"/>
      <c r="C35" s="38"/>
      <c r="D35" s="38"/>
      <c r="E35" s="38"/>
      <c r="F35" s="38" t="s">
        <v>1063</v>
      </c>
      <c r="G35" s="38"/>
      <c r="H35" s="38"/>
      <c r="I35" s="38" t="s">
        <v>1064</v>
      </c>
      <c r="J35" s="38"/>
    </row>
    <row r="36" customFormat="false" ht="27" hidden="false" customHeight="true" outlineLevel="0" collapsed="false">
      <c r="A36" s="47"/>
      <c r="B36" s="38"/>
      <c r="C36" s="38"/>
      <c r="D36" s="38"/>
      <c r="E36" s="38"/>
      <c r="F36" s="38" t="s">
        <v>1063</v>
      </c>
      <c r="G36" s="38"/>
      <c r="H36" s="38"/>
      <c r="I36" s="38" t="s">
        <v>1064</v>
      </c>
      <c r="J36" s="38"/>
    </row>
    <row r="37" customFormat="false" ht="27" hidden="false" customHeight="true" outlineLevel="0" collapsed="false">
      <c r="A37" s="47"/>
      <c r="B37" s="38"/>
      <c r="C37" s="38"/>
      <c r="D37" s="38"/>
      <c r="E37" s="38"/>
      <c r="F37" s="38" t="s">
        <v>1063</v>
      </c>
      <c r="G37" s="38"/>
      <c r="H37" s="38"/>
      <c r="I37" s="38" t="s">
        <v>1064</v>
      </c>
      <c r="J37" s="38"/>
    </row>
    <row r="38" customFormat="false" ht="27" hidden="false" customHeight="true" outlineLevel="0" collapsed="false">
      <c r="A38" s="47"/>
      <c r="B38" s="38"/>
      <c r="C38" s="38"/>
      <c r="D38" s="38"/>
      <c r="E38" s="38"/>
      <c r="F38" s="38" t="s">
        <v>1063</v>
      </c>
      <c r="G38" s="38"/>
      <c r="H38" s="38"/>
      <c r="I38" s="38" t="s">
        <v>1064</v>
      </c>
      <c r="J38" s="38"/>
    </row>
    <row r="39" customFormat="false" ht="27" hidden="false" customHeight="true" outlineLevel="0" collapsed="false">
      <c r="A39" s="47"/>
      <c r="B39" s="38"/>
      <c r="C39" s="38"/>
      <c r="D39" s="38"/>
      <c r="E39" s="38"/>
      <c r="F39" s="38" t="s">
        <v>1063</v>
      </c>
      <c r="G39" s="38"/>
      <c r="H39" s="38"/>
      <c r="I39" s="38" t="s">
        <v>1064</v>
      </c>
      <c r="J39" s="38"/>
    </row>
    <row r="40" customFormat="false" ht="27" hidden="false" customHeight="true" outlineLevel="0" collapsed="false">
      <c r="A40" s="47"/>
      <c r="B40" s="38"/>
      <c r="C40" s="38"/>
      <c r="D40" s="38"/>
      <c r="E40" s="38"/>
      <c r="F40" s="38" t="s">
        <v>1063</v>
      </c>
      <c r="G40" s="38"/>
      <c r="H40" s="38"/>
      <c r="I40" s="38" t="s">
        <v>1064</v>
      </c>
      <c r="J40" s="38"/>
    </row>
    <row r="41" customFormat="false" ht="27" hidden="false" customHeight="true" outlineLevel="0" collapsed="false">
      <c r="A41" s="47"/>
      <c r="B41" s="38"/>
      <c r="C41" s="38"/>
      <c r="D41" s="38"/>
      <c r="E41" s="38"/>
      <c r="F41" s="38" t="s">
        <v>1063</v>
      </c>
      <c r="G41" s="38"/>
      <c r="H41" s="38"/>
      <c r="I41" s="38" t="s">
        <v>1064</v>
      </c>
      <c r="J41" s="38"/>
    </row>
    <row r="42" customFormat="false" ht="27" hidden="false" customHeight="true" outlineLevel="0" collapsed="false">
      <c r="A42" s="47"/>
      <c r="B42" s="38"/>
      <c r="C42" s="38"/>
      <c r="D42" s="38"/>
      <c r="E42" s="38"/>
      <c r="F42" s="38" t="s">
        <v>1063</v>
      </c>
      <c r="G42" s="38"/>
      <c r="H42" s="38"/>
      <c r="I42" s="38" t="s">
        <v>1064</v>
      </c>
      <c r="J42" s="38"/>
    </row>
    <row r="43" customFormat="false" ht="27" hidden="false" customHeight="true" outlineLevel="0" collapsed="false">
      <c r="A43" s="47"/>
      <c r="B43" s="38"/>
      <c r="C43" s="38"/>
      <c r="D43" s="38"/>
      <c r="E43" s="38"/>
      <c r="F43" s="38" t="s">
        <v>1063</v>
      </c>
      <c r="G43" s="38"/>
      <c r="H43" s="38"/>
      <c r="I43" s="38" t="s">
        <v>1064</v>
      </c>
      <c r="J43" s="38"/>
    </row>
    <row r="44" customFormat="false" ht="27" hidden="false" customHeight="true" outlineLevel="0" collapsed="false">
      <c r="A44" s="47"/>
      <c r="B44" s="38"/>
      <c r="C44" s="38"/>
      <c r="D44" s="38"/>
      <c r="E44" s="38"/>
      <c r="F44" s="38" t="s">
        <v>1063</v>
      </c>
      <c r="G44" s="38"/>
      <c r="H44" s="38"/>
      <c r="I44" s="38" t="s">
        <v>1064</v>
      </c>
      <c r="J44" s="38"/>
    </row>
    <row r="45" customFormat="false" ht="27" hidden="false" customHeight="true" outlineLevel="0" collapsed="false">
      <c r="A45" s="47"/>
      <c r="B45" s="38"/>
      <c r="C45" s="38"/>
      <c r="D45" s="38"/>
      <c r="E45" s="38"/>
      <c r="F45" s="38" t="s">
        <v>1063</v>
      </c>
      <c r="G45" s="38"/>
      <c r="H45" s="38"/>
      <c r="I45" s="38" t="s">
        <v>1064</v>
      </c>
      <c r="J45" s="38"/>
    </row>
    <row r="46" customFormat="false" ht="27" hidden="false" customHeight="true" outlineLevel="0" collapsed="false">
      <c r="A46" s="47"/>
      <c r="B46" s="38"/>
      <c r="C46" s="38"/>
      <c r="D46" s="38"/>
      <c r="E46" s="38"/>
      <c r="F46" s="38" t="s">
        <v>1063</v>
      </c>
      <c r="G46" s="38"/>
      <c r="H46" s="38"/>
      <c r="I46" s="38" t="s">
        <v>1064</v>
      </c>
      <c r="J46" s="38"/>
    </row>
    <row r="47" customFormat="false" ht="27" hidden="false" customHeight="true" outlineLevel="0" collapsed="false">
      <c r="A47" s="47"/>
      <c r="B47" s="38"/>
      <c r="C47" s="38"/>
      <c r="D47" s="38"/>
      <c r="E47" s="38"/>
      <c r="F47" s="38" t="s">
        <v>1063</v>
      </c>
      <c r="G47" s="38"/>
      <c r="H47" s="38"/>
      <c r="I47" s="38" t="s">
        <v>1064</v>
      </c>
      <c r="J47" s="38"/>
    </row>
    <row r="48" customFormat="false" ht="27" hidden="false" customHeight="true" outlineLevel="0" collapsed="false">
      <c r="A48" s="47"/>
      <c r="B48" s="38"/>
      <c r="C48" s="38"/>
      <c r="D48" s="38"/>
      <c r="E48" s="38"/>
      <c r="F48" s="38" t="s">
        <v>1063</v>
      </c>
      <c r="G48" s="38"/>
      <c r="H48" s="38"/>
      <c r="I48" s="38" t="s">
        <v>1064</v>
      </c>
      <c r="J48" s="38"/>
    </row>
    <row r="49" customFormat="false" ht="27" hidden="false" customHeight="true" outlineLevel="0" collapsed="false">
      <c r="A49" s="47"/>
      <c r="B49" s="38"/>
      <c r="C49" s="38"/>
      <c r="D49" s="38"/>
      <c r="E49" s="38"/>
      <c r="F49" s="38" t="s">
        <v>1063</v>
      </c>
      <c r="G49" s="38"/>
      <c r="H49" s="38"/>
      <c r="I49" s="38" t="s">
        <v>1064</v>
      </c>
      <c r="J49" s="38"/>
    </row>
    <row r="50" customFormat="false" ht="27" hidden="false" customHeight="true" outlineLevel="0" collapsed="false">
      <c r="A50" s="47"/>
      <c r="B50" s="38"/>
      <c r="C50" s="38"/>
      <c r="D50" s="38"/>
      <c r="E50" s="38"/>
      <c r="F50" s="38" t="s">
        <v>1063</v>
      </c>
      <c r="G50" s="38"/>
      <c r="H50" s="38"/>
      <c r="I50" s="38" t="s">
        <v>1064</v>
      </c>
      <c r="J50" s="38"/>
    </row>
    <row r="51" customFormat="false" ht="27" hidden="false" customHeight="true" outlineLevel="0" collapsed="false">
      <c r="A51" s="47"/>
      <c r="B51" s="38"/>
      <c r="C51" s="38"/>
      <c r="D51" s="38"/>
      <c r="E51" s="38"/>
      <c r="F51" s="38" t="s">
        <v>1063</v>
      </c>
      <c r="G51" s="38"/>
      <c r="H51" s="38"/>
      <c r="I51" s="38" t="s">
        <v>1064</v>
      </c>
      <c r="J51" s="38"/>
    </row>
    <row r="52" customFormat="false" ht="27" hidden="false" customHeight="true" outlineLevel="0" collapsed="false">
      <c r="A52" s="47"/>
      <c r="B52" s="38"/>
      <c r="C52" s="38"/>
      <c r="D52" s="38"/>
      <c r="E52" s="38"/>
      <c r="F52" s="38" t="s">
        <v>1063</v>
      </c>
      <c r="G52" s="38"/>
      <c r="H52" s="38"/>
      <c r="I52" s="38" t="s">
        <v>1064</v>
      </c>
      <c r="J52" s="38"/>
    </row>
    <row r="53" customFormat="false" ht="27" hidden="false" customHeight="true" outlineLevel="0" collapsed="false">
      <c r="A53" s="47"/>
      <c r="B53" s="38"/>
      <c r="C53" s="38"/>
      <c r="D53" s="38"/>
      <c r="E53" s="38"/>
      <c r="F53" s="38" t="s">
        <v>1063</v>
      </c>
      <c r="G53" s="38"/>
      <c r="H53" s="38"/>
      <c r="I53" s="38" t="s">
        <v>1064</v>
      </c>
      <c r="J53" s="38"/>
    </row>
    <row r="54" customFormat="false" ht="27" hidden="false" customHeight="true" outlineLevel="0" collapsed="false">
      <c r="A54" s="47"/>
      <c r="B54" s="38"/>
      <c r="C54" s="38"/>
      <c r="D54" s="38"/>
      <c r="E54" s="38"/>
      <c r="F54" s="38" t="s">
        <v>1063</v>
      </c>
      <c r="G54" s="38"/>
      <c r="H54" s="38"/>
      <c r="I54" s="38" t="s">
        <v>1064</v>
      </c>
      <c r="J54" s="38"/>
    </row>
    <row r="55" customFormat="false" ht="27" hidden="false" customHeight="true" outlineLevel="0" collapsed="false">
      <c r="A55" s="47"/>
      <c r="B55" s="38"/>
      <c r="C55" s="38"/>
      <c r="D55" s="38"/>
      <c r="E55" s="38"/>
      <c r="F55" s="38" t="s">
        <v>1063</v>
      </c>
      <c r="G55" s="38"/>
      <c r="H55" s="38"/>
      <c r="I55" s="38" t="s">
        <v>1064</v>
      </c>
      <c r="J55" s="38"/>
    </row>
    <row r="56" customFormat="false" ht="27" hidden="false" customHeight="true" outlineLevel="0" collapsed="false">
      <c r="A56" s="47"/>
      <c r="B56" s="38"/>
      <c r="C56" s="38"/>
      <c r="D56" s="38"/>
      <c r="E56" s="38"/>
      <c r="F56" s="38" t="s">
        <v>1063</v>
      </c>
      <c r="G56" s="38"/>
      <c r="H56" s="38"/>
      <c r="I56" s="38" t="s">
        <v>1064</v>
      </c>
      <c r="J56" s="38"/>
    </row>
    <row r="57" customFormat="false" ht="27" hidden="false" customHeight="true" outlineLevel="0" collapsed="false">
      <c r="A57" s="47"/>
      <c r="B57" s="38"/>
      <c r="C57" s="38"/>
      <c r="D57" s="38"/>
      <c r="E57" s="38"/>
      <c r="F57" s="38" t="s">
        <v>1063</v>
      </c>
      <c r="G57" s="38"/>
      <c r="H57" s="38"/>
      <c r="I57" s="38" t="s">
        <v>1064</v>
      </c>
      <c r="J57" s="38"/>
    </row>
    <row r="58" customFormat="false" ht="27" hidden="false" customHeight="true" outlineLevel="0" collapsed="false">
      <c r="A58" s="47"/>
      <c r="B58" s="38"/>
      <c r="C58" s="38"/>
      <c r="D58" s="38"/>
      <c r="E58" s="38"/>
      <c r="F58" s="38" t="s">
        <v>1063</v>
      </c>
      <c r="G58" s="38"/>
      <c r="H58" s="38"/>
      <c r="I58" s="38" t="s">
        <v>1064</v>
      </c>
      <c r="J58" s="38"/>
    </row>
    <row r="59" customFormat="false" ht="27" hidden="false" customHeight="true" outlineLevel="0" collapsed="false">
      <c r="A59" s="47"/>
      <c r="B59" s="38"/>
      <c r="C59" s="38"/>
      <c r="D59" s="38"/>
      <c r="E59" s="38"/>
      <c r="F59" s="38" t="s">
        <v>1063</v>
      </c>
      <c r="G59" s="38"/>
      <c r="H59" s="38"/>
      <c r="I59" s="38" t="s">
        <v>1064</v>
      </c>
      <c r="J59" s="38"/>
    </row>
    <row r="60" customFormat="false" ht="27" hidden="false" customHeight="true" outlineLevel="0" collapsed="false">
      <c r="A60" s="47"/>
      <c r="B60" s="38"/>
      <c r="C60" s="38"/>
      <c r="D60" s="38"/>
      <c r="E60" s="38"/>
      <c r="F60" s="38" t="s">
        <v>1063</v>
      </c>
      <c r="G60" s="38"/>
      <c r="H60" s="38"/>
      <c r="I60" s="38" t="s">
        <v>1064</v>
      </c>
      <c r="J60" s="38"/>
    </row>
    <row r="61" customFormat="false" ht="27" hidden="false" customHeight="true" outlineLevel="0" collapsed="false">
      <c r="A61" s="47"/>
      <c r="B61" s="38"/>
      <c r="C61" s="38"/>
      <c r="D61" s="38"/>
      <c r="E61" s="38"/>
      <c r="F61" s="38" t="s">
        <v>1063</v>
      </c>
      <c r="G61" s="38"/>
      <c r="H61" s="38"/>
      <c r="I61" s="38" t="s">
        <v>1064</v>
      </c>
      <c r="J61" s="38"/>
    </row>
    <row r="62" customFormat="false" ht="27" hidden="false" customHeight="true" outlineLevel="0" collapsed="false">
      <c r="A62" s="47"/>
      <c r="B62" s="38"/>
      <c r="C62" s="38"/>
      <c r="D62" s="38"/>
      <c r="E62" s="38"/>
      <c r="F62" s="38" t="s">
        <v>1063</v>
      </c>
      <c r="G62" s="38"/>
      <c r="H62" s="38"/>
      <c r="I62" s="38" t="s">
        <v>1064</v>
      </c>
      <c r="J62" s="38"/>
    </row>
    <row r="63" customFormat="false" ht="27" hidden="false" customHeight="true" outlineLevel="0" collapsed="false">
      <c r="A63" s="47"/>
      <c r="B63" s="38"/>
      <c r="C63" s="38"/>
      <c r="D63" s="38"/>
      <c r="E63" s="38"/>
      <c r="F63" s="38" t="s">
        <v>1063</v>
      </c>
      <c r="G63" s="38"/>
      <c r="H63" s="38"/>
      <c r="I63" s="38" t="s">
        <v>1064</v>
      </c>
      <c r="J63" s="38"/>
    </row>
    <row r="64" customFormat="false" ht="27" hidden="false" customHeight="true" outlineLevel="0" collapsed="false">
      <c r="A64" s="47"/>
      <c r="B64" s="38"/>
      <c r="C64" s="38"/>
      <c r="D64" s="38"/>
      <c r="E64" s="38"/>
      <c r="F64" s="38" t="s">
        <v>1063</v>
      </c>
      <c r="G64" s="38"/>
      <c r="H64" s="38"/>
      <c r="I64" s="38" t="s">
        <v>1064</v>
      </c>
      <c r="J64" s="38"/>
    </row>
    <row r="65" customFormat="false" ht="27" hidden="false" customHeight="true" outlineLevel="0" collapsed="false">
      <c r="A65" s="47"/>
      <c r="B65" s="38"/>
      <c r="C65" s="38"/>
      <c r="D65" s="38"/>
      <c r="E65" s="38"/>
      <c r="F65" s="38" t="s">
        <v>1063</v>
      </c>
      <c r="G65" s="38"/>
      <c r="H65" s="38"/>
      <c r="I65" s="38" t="s">
        <v>1064</v>
      </c>
      <c r="J65" s="38"/>
    </row>
    <row r="66" customFormat="false" ht="27" hidden="false" customHeight="true" outlineLevel="0" collapsed="false">
      <c r="A66" s="48"/>
      <c r="B66" s="42"/>
      <c r="C66" s="42"/>
      <c r="D66" s="42"/>
      <c r="E66" s="42"/>
      <c r="F66" s="42"/>
      <c r="G66" s="42"/>
      <c r="H66" s="42"/>
      <c r="I66" s="42"/>
      <c r="J66" s="42"/>
    </row>
    <row r="67" customFormat="false" ht="27" hidden="false" customHeight="true" outlineLevel="0" collapsed="false">
      <c r="A67" s="48"/>
      <c r="B67" s="42"/>
      <c r="C67" s="42"/>
      <c r="D67" s="42"/>
      <c r="E67" s="42"/>
      <c r="F67" s="42"/>
      <c r="G67" s="42"/>
      <c r="H67" s="42"/>
      <c r="I67" s="42"/>
      <c r="J67" s="42"/>
    </row>
    <row r="68" customFormat="false" ht="27" hidden="false" customHeight="true" outlineLevel="0" collapsed="false">
      <c r="A68" s="48"/>
      <c r="B68" s="42"/>
      <c r="C68" s="42"/>
      <c r="D68" s="42"/>
      <c r="E68" s="42"/>
      <c r="F68" s="42"/>
      <c r="G68" s="42"/>
      <c r="H68" s="42"/>
      <c r="I68" s="42"/>
      <c r="J68" s="42"/>
    </row>
    <row r="69" customFormat="false" ht="27" hidden="false" customHeight="true" outlineLevel="0" collapsed="false">
      <c r="A69" s="48"/>
      <c r="B69" s="42"/>
      <c r="C69" s="42"/>
      <c r="D69" s="42"/>
      <c r="E69" s="42"/>
      <c r="F69" s="42"/>
      <c r="G69" s="42"/>
      <c r="H69" s="42"/>
      <c r="I69" s="42"/>
      <c r="J69" s="42"/>
    </row>
    <row r="70" customFormat="false" ht="27" hidden="false" customHeight="true" outlineLevel="0" collapsed="false">
      <c r="A70" s="48"/>
      <c r="B70" s="42"/>
      <c r="C70" s="42"/>
      <c r="D70" s="42"/>
      <c r="E70" s="42"/>
      <c r="F70" s="42"/>
      <c r="G70" s="42"/>
      <c r="H70" s="42"/>
      <c r="I70" s="42"/>
      <c r="J70" s="42"/>
    </row>
    <row r="71" customFormat="false" ht="27" hidden="false" customHeight="true" outlineLevel="0" collapsed="false">
      <c r="A71" s="48"/>
      <c r="B71" s="42"/>
      <c r="C71" s="42"/>
      <c r="D71" s="42"/>
      <c r="E71" s="42"/>
      <c r="F71" s="42"/>
      <c r="G71" s="42"/>
      <c r="H71" s="42"/>
      <c r="I71" s="42"/>
      <c r="J71" s="42"/>
    </row>
    <row r="72" customFormat="false" ht="27" hidden="false" customHeight="true" outlineLevel="0" collapsed="false">
      <c r="A72" s="48"/>
      <c r="B72" s="42"/>
      <c r="C72" s="42"/>
      <c r="D72" s="42"/>
      <c r="E72" s="42"/>
      <c r="F72" s="42"/>
      <c r="G72" s="42"/>
      <c r="H72" s="42"/>
      <c r="I72" s="42"/>
      <c r="J72" s="42"/>
    </row>
    <row r="73" customFormat="false" ht="27" hidden="false" customHeight="true" outlineLevel="0" collapsed="false">
      <c r="A73" s="48"/>
      <c r="B73" s="42"/>
      <c r="C73" s="42"/>
      <c r="D73" s="42"/>
      <c r="E73" s="42"/>
      <c r="F73" s="42"/>
      <c r="G73" s="42"/>
      <c r="H73" s="42"/>
      <c r="I73" s="42"/>
      <c r="J73" s="42"/>
    </row>
    <row r="74" customFormat="false" ht="27" hidden="false" customHeight="true" outlineLevel="0" collapsed="false">
      <c r="A74" s="48"/>
      <c r="B74" s="42"/>
      <c r="C74" s="42"/>
      <c r="D74" s="42"/>
      <c r="E74" s="42"/>
      <c r="F74" s="42"/>
      <c r="G74" s="42"/>
      <c r="H74" s="42"/>
      <c r="I74" s="42"/>
      <c r="J74" s="42"/>
    </row>
    <row r="75" customFormat="false" ht="27" hidden="false" customHeight="true" outlineLevel="0" collapsed="false">
      <c r="A75" s="48"/>
      <c r="B75" s="42"/>
      <c r="C75" s="42"/>
      <c r="D75" s="42"/>
      <c r="E75" s="42"/>
      <c r="F75" s="42"/>
      <c r="G75" s="42"/>
      <c r="H75" s="42"/>
      <c r="I75" s="42"/>
      <c r="J75" s="42"/>
    </row>
    <row r="76" customFormat="false" ht="27" hidden="false" customHeight="true" outlineLevel="0" collapsed="false">
      <c r="A76" s="48"/>
      <c r="B76" s="42"/>
      <c r="C76" s="42"/>
      <c r="D76" s="42"/>
      <c r="E76" s="42"/>
      <c r="F76" s="42"/>
      <c r="G76" s="42"/>
      <c r="H76" s="42"/>
      <c r="I76" s="42"/>
      <c r="J76" s="42"/>
    </row>
    <row r="77" customFormat="false" ht="27" hidden="false" customHeight="true" outlineLevel="0" collapsed="false">
      <c r="A77" s="48"/>
      <c r="B77" s="42"/>
      <c r="C77" s="42"/>
      <c r="D77" s="42"/>
      <c r="E77" s="42"/>
      <c r="F77" s="42"/>
      <c r="G77" s="42"/>
      <c r="H77" s="42"/>
      <c r="I77" s="42"/>
      <c r="J77" s="42"/>
    </row>
    <row r="78" customFormat="false" ht="27" hidden="false" customHeight="true" outlineLevel="0" collapsed="false">
      <c r="A78" s="48"/>
      <c r="B78" s="42"/>
      <c r="C78" s="42"/>
      <c r="D78" s="42"/>
      <c r="E78" s="42"/>
      <c r="F78" s="42"/>
      <c r="G78" s="42"/>
      <c r="H78" s="42"/>
      <c r="I78" s="42"/>
      <c r="J78" s="42"/>
    </row>
    <row r="79" customFormat="false" ht="27" hidden="false" customHeight="true" outlineLevel="0" collapsed="false">
      <c r="A79" s="48"/>
      <c r="B79" s="42"/>
      <c r="C79" s="42"/>
      <c r="D79" s="42"/>
      <c r="E79" s="42"/>
      <c r="F79" s="42"/>
      <c r="G79" s="42"/>
      <c r="H79" s="42"/>
      <c r="I79" s="42"/>
      <c r="J79" s="42"/>
    </row>
    <row r="80" customFormat="false" ht="27" hidden="false" customHeight="true" outlineLevel="0" collapsed="false">
      <c r="A80" s="48"/>
      <c r="B80" s="42"/>
      <c r="C80" s="42"/>
      <c r="D80" s="42"/>
      <c r="E80" s="42"/>
      <c r="F80" s="42"/>
      <c r="G80" s="42"/>
      <c r="H80" s="42"/>
      <c r="I80" s="42"/>
      <c r="J80" s="42"/>
    </row>
    <row r="81" customFormat="false" ht="27" hidden="false" customHeight="true" outlineLevel="0" collapsed="false">
      <c r="A81" s="48"/>
      <c r="B81" s="42"/>
      <c r="C81" s="42"/>
      <c r="D81" s="42"/>
      <c r="E81" s="42"/>
      <c r="F81" s="42"/>
      <c r="G81" s="42"/>
      <c r="H81" s="42"/>
      <c r="I81" s="42"/>
      <c r="J81" s="42"/>
    </row>
    <row r="82" customFormat="false" ht="27" hidden="false" customHeight="true" outlineLevel="0" collapsed="false">
      <c r="A82" s="48"/>
      <c r="B82" s="42"/>
      <c r="C82" s="42"/>
      <c r="D82" s="42"/>
      <c r="E82" s="42"/>
      <c r="F82" s="42"/>
      <c r="G82" s="42"/>
      <c r="H82" s="42"/>
      <c r="I82" s="42"/>
      <c r="J82" s="42"/>
    </row>
    <row r="83" customFormat="false" ht="27" hidden="false" customHeight="true" outlineLevel="0" collapsed="false">
      <c r="A83" s="48"/>
      <c r="B83" s="42"/>
      <c r="C83" s="42"/>
      <c r="D83" s="42"/>
      <c r="E83" s="42"/>
      <c r="F83" s="42"/>
      <c r="G83" s="42"/>
      <c r="H83" s="42"/>
      <c r="I83" s="42"/>
      <c r="J83" s="42"/>
    </row>
    <row r="84" customFormat="false" ht="27" hidden="false" customHeight="true" outlineLevel="0" collapsed="false">
      <c r="A84" s="48"/>
      <c r="B84" s="42"/>
      <c r="C84" s="42"/>
      <c r="D84" s="42"/>
      <c r="E84" s="42"/>
      <c r="F84" s="42"/>
      <c r="G84" s="42"/>
      <c r="H84" s="42"/>
      <c r="I84" s="42"/>
      <c r="J84" s="42"/>
    </row>
    <row r="85" customFormat="false" ht="27" hidden="false" customHeight="true" outlineLevel="0" collapsed="false">
      <c r="A85" s="48"/>
      <c r="B85" s="42"/>
      <c r="C85" s="42"/>
      <c r="D85" s="42"/>
      <c r="E85" s="42"/>
      <c r="F85" s="42"/>
      <c r="G85" s="42"/>
      <c r="H85" s="42"/>
      <c r="I85" s="42"/>
      <c r="J85" s="42"/>
    </row>
    <row r="86" customFormat="false" ht="27" hidden="false" customHeight="true" outlineLevel="0" collapsed="false">
      <c r="A86" s="48"/>
      <c r="B86" s="42"/>
      <c r="C86" s="42"/>
      <c r="D86" s="42"/>
      <c r="E86" s="42"/>
      <c r="F86" s="42"/>
      <c r="G86" s="42"/>
      <c r="H86" s="42"/>
      <c r="I86" s="42"/>
      <c r="J86" s="42"/>
    </row>
    <row r="87" customFormat="false" ht="27" hidden="false" customHeight="true" outlineLevel="0" collapsed="false">
      <c r="A87" s="48"/>
      <c r="B87" s="42"/>
      <c r="C87" s="42"/>
      <c r="D87" s="42"/>
      <c r="E87" s="42"/>
      <c r="F87" s="42"/>
      <c r="G87" s="42"/>
      <c r="H87" s="42"/>
      <c r="I87" s="42"/>
      <c r="J87" s="42"/>
    </row>
    <row r="88" customFormat="false" ht="27" hidden="false" customHeight="true" outlineLevel="0" collapsed="false">
      <c r="A88" s="48"/>
      <c r="B88" s="42"/>
      <c r="C88" s="42"/>
      <c r="D88" s="42"/>
      <c r="E88" s="42"/>
      <c r="F88" s="42"/>
      <c r="G88" s="42"/>
      <c r="H88" s="42"/>
      <c r="I88" s="42"/>
      <c r="J88" s="42"/>
    </row>
    <row r="89" customFormat="false" ht="27" hidden="false" customHeight="true" outlineLevel="0" collapsed="false">
      <c r="A89" s="48"/>
      <c r="B89" s="42"/>
      <c r="C89" s="42"/>
      <c r="D89" s="42"/>
      <c r="E89" s="42"/>
      <c r="F89" s="42"/>
      <c r="G89" s="42"/>
      <c r="H89" s="42"/>
      <c r="I89" s="42"/>
      <c r="J89" s="42"/>
    </row>
    <row r="90" customFormat="false" ht="27" hidden="false" customHeight="true" outlineLevel="0" collapsed="false">
      <c r="A90" s="48"/>
      <c r="B90" s="42"/>
      <c r="C90" s="42"/>
      <c r="D90" s="42"/>
      <c r="E90" s="42"/>
      <c r="F90" s="42"/>
      <c r="G90" s="42"/>
      <c r="H90" s="42"/>
      <c r="I90" s="42"/>
      <c r="J90" s="42"/>
    </row>
    <row r="91" customFormat="false" ht="27" hidden="false" customHeight="true" outlineLevel="0" collapsed="false">
      <c r="A91" s="48"/>
      <c r="B91" s="42"/>
      <c r="C91" s="42"/>
      <c r="D91" s="42"/>
      <c r="E91" s="42"/>
      <c r="F91" s="42"/>
      <c r="G91" s="42"/>
      <c r="H91" s="42"/>
      <c r="I91" s="42"/>
      <c r="J91" s="42"/>
    </row>
    <row r="92" customFormat="false" ht="27" hidden="false" customHeight="true" outlineLevel="0" collapsed="false">
      <c r="A92" s="48"/>
      <c r="B92" s="42"/>
      <c r="C92" s="42"/>
      <c r="D92" s="42"/>
      <c r="E92" s="42"/>
      <c r="F92" s="42"/>
      <c r="G92" s="42"/>
      <c r="H92" s="42"/>
      <c r="I92" s="42"/>
      <c r="J92" s="42"/>
    </row>
    <row r="93" customFormat="false" ht="27" hidden="false" customHeight="true" outlineLevel="0" collapsed="false">
      <c r="A93" s="48"/>
      <c r="B93" s="42"/>
      <c r="C93" s="42"/>
      <c r="D93" s="42"/>
      <c r="E93" s="42"/>
      <c r="F93" s="42"/>
      <c r="G93" s="42"/>
      <c r="H93" s="42"/>
      <c r="I93" s="42"/>
      <c r="J93" s="42"/>
    </row>
    <row r="94" customFormat="false" ht="27" hidden="false" customHeight="true" outlineLevel="0" collapsed="false">
      <c r="A94" s="48"/>
      <c r="B94" s="42"/>
      <c r="C94" s="42"/>
      <c r="D94" s="42"/>
      <c r="E94" s="42"/>
      <c r="F94" s="42"/>
      <c r="G94" s="42"/>
      <c r="H94" s="42"/>
      <c r="I94" s="42"/>
      <c r="J94" s="42"/>
    </row>
    <row r="95" customFormat="false" ht="27" hidden="false" customHeight="true" outlineLevel="0" collapsed="false">
      <c r="A95" s="48"/>
      <c r="B95" s="42"/>
      <c r="C95" s="42"/>
      <c r="D95" s="42"/>
      <c r="E95" s="42"/>
      <c r="F95" s="42"/>
      <c r="G95" s="42"/>
      <c r="H95" s="42"/>
      <c r="I95" s="42"/>
      <c r="J95" s="42"/>
    </row>
    <row r="96" customFormat="false" ht="27" hidden="false" customHeight="true" outlineLevel="0" collapsed="false">
      <c r="A96" s="48"/>
      <c r="B96" s="42"/>
      <c r="C96" s="42"/>
      <c r="D96" s="42"/>
      <c r="E96" s="42"/>
      <c r="F96" s="42"/>
      <c r="G96" s="42"/>
      <c r="H96" s="42"/>
      <c r="I96" s="42"/>
      <c r="J96" s="42"/>
    </row>
    <row r="97" customFormat="false" ht="27" hidden="false" customHeight="true" outlineLevel="0" collapsed="false">
      <c r="A97" s="48"/>
      <c r="B97" s="42"/>
      <c r="C97" s="42"/>
      <c r="D97" s="42"/>
      <c r="E97" s="42"/>
      <c r="F97" s="42"/>
      <c r="G97" s="42"/>
      <c r="H97" s="42"/>
      <c r="I97" s="42"/>
      <c r="J97" s="42"/>
    </row>
    <row r="98" customFormat="false" ht="27" hidden="false" customHeight="true" outlineLevel="0" collapsed="false">
      <c r="A98" s="48"/>
      <c r="B98" s="42"/>
      <c r="C98" s="42"/>
      <c r="D98" s="42"/>
      <c r="E98" s="42"/>
      <c r="F98" s="42"/>
      <c r="G98" s="42"/>
      <c r="H98" s="42"/>
      <c r="I98" s="42"/>
      <c r="J98" s="42"/>
    </row>
    <row r="99" customFormat="false" ht="27" hidden="false" customHeight="true" outlineLevel="0" collapsed="false">
      <c r="A99" s="48"/>
      <c r="B99" s="42"/>
      <c r="C99" s="42"/>
      <c r="D99" s="42"/>
      <c r="E99" s="42"/>
      <c r="F99" s="42"/>
      <c r="G99" s="42"/>
      <c r="H99" s="42"/>
      <c r="I99" s="42"/>
      <c r="J99" s="42"/>
    </row>
    <row r="100" customFormat="false" ht="27" hidden="false" customHeight="true" outlineLevel="0" collapsed="false">
      <c r="A100" s="48"/>
      <c r="B100" s="42"/>
      <c r="C100" s="42"/>
      <c r="D100" s="42"/>
      <c r="E100" s="42"/>
      <c r="F100" s="42"/>
      <c r="G100" s="42"/>
      <c r="H100" s="42"/>
      <c r="I100" s="42"/>
      <c r="J100" s="42"/>
    </row>
    <row r="101" customFormat="false" ht="27" hidden="false" customHeight="true" outlineLevel="0" collapsed="false">
      <c r="A101" s="48"/>
      <c r="B101" s="42"/>
      <c r="C101" s="42"/>
      <c r="D101" s="42"/>
      <c r="E101" s="42"/>
      <c r="F101" s="42"/>
      <c r="G101" s="42"/>
      <c r="H101" s="42"/>
      <c r="I101" s="42"/>
      <c r="J101" s="42"/>
    </row>
    <row r="102" customFormat="false" ht="27" hidden="false" customHeight="true" outlineLevel="0" collapsed="false">
      <c r="A102" s="48"/>
      <c r="B102" s="42"/>
      <c r="C102" s="42"/>
      <c r="D102" s="42"/>
      <c r="E102" s="42"/>
      <c r="F102" s="42"/>
      <c r="G102" s="42"/>
      <c r="H102" s="42"/>
      <c r="I102" s="42"/>
      <c r="J102" s="42"/>
    </row>
    <row r="103" customFormat="false" ht="27" hidden="false" customHeight="true" outlineLevel="0" collapsed="false">
      <c r="A103" s="48"/>
      <c r="B103" s="42"/>
      <c r="C103" s="42"/>
      <c r="D103" s="42"/>
      <c r="E103" s="42"/>
      <c r="F103" s="42"/>
      <c r="G103" s="42"/>
      <c r="H103" s="42"/>
      <c r="I103" s="42"/>
      <c r="J103" s="42"/>
    </row>
    <row r="104" customFormat="false" ht="27" hidden="false" customHeight="true" outlineLevel="0" collapsed="false">
      <c r="A104" s="48"/>
      <c r="B104" s="42"/>
      <c r="C104" s="42"/>
      <c r="D104" s="42"/>
      <c r="E104" s="42"/>
      <c r="F104" s="42"/>
      <c r="G104" s="42"/>
      <c r="H104" s="42"/>
      <c r="I104" s="42"/>
      <c r="J104" s="42"/>
    </row>
    <row r="105" customFormat="false" ht="27" hidden="false" customHeight="true" outlineLevel="0" collapsed="false">
      <c r="A105" s="48"/>
      <c r="B105" s="42"/>
      <c r="C105" s="42"/>
      <c r="D105" s="42"/>
      <c r="E105" s="42"/>
      <c r="F105" s="42"/>
      <c r="G105" s="42"/>
      <c r="H105" s="42"/>
      <c r="I105" s="42"/>
      <c r="J105" s="42"/>
    </row>
    <row r="106" customFormat="false" ht="27" hidden="false" customHeight="true" outlineLevel="0" collapsed="false">
      <c r="A106" s="48"/>
      <c r="B106" s="42"/>
      <c r="C106" s="42"/>
      <c r="D106" s="42"/>
      <c r="E106" s="42"/>
      <c r="F106" s="42"/>
      <c r="G106" s="42"/>
      <c r="H106" s="42"/>
      <c r="I106" s="42"/>
      <c r="J106" s="42"/>
    </row>
    <row r="107" customFormat="false" ht="27" hidden="false" customHeight="true" outlineLevel="0" collapsed="false">
      <c r="A107" s="48"/>
      <c r="B107" s="42"/>
      <c r="C107" s="42"/>
      <c r="D107" s="42"/>
      <c r="E107" s="42"/>
      <c r="F107" s="42"/>
      <c r="G107" s="42"/>
      <c r="H107" s="42"/>
      <c r="I107" s="42"/>
      <c r="J107" s="42"/>
    </row>
    <row r="108" customFormat="false" ht="27" hidden="false" customHeight="true" outlineLevel="0" collapsed="false">
      <c r="A108" s="48"/>
      <c r="B108" s="42"/>
      <c r="C108" s="42"/>
      <c r="D108" s="42"/>
      <c r="E108" s="42"/>
      <c r="F108" s="42"/>
      <c r="G108" s="42"/>
      <c r="H108" s="42"/>
      <c r="I108" s="42"/>
      <c r="J108" s="42"/>
    </row>
    <row r="109" customFormat="false" ht="27" hidden="false" customHeight="true" outlineLevel="0" collapsed="false">
      <c r="A109" s="48"/>
      <c r="B109" s="42"/>
      <c r="C109" s="42"/>
      <c r="D109" s="42"/>
      <c r="E109" s="42"/>
      <c r="F109" s="42"/>
      <c r="G109" s="42"/>
      <c r="H109" s="42"/>
      <c r="I109" s="42"/>
      <c r="J109" s="42"/>
    </row>
    <row r="110" customFormat="false" ht="27" hidden="false" customHeight="true" outlineLevel="0" collapsed="false">
      <c r="A110" s="48"/>
      <c r="B110" s="42"/>
      <c r="C110" s="42"/>
      <c r="D110" s="42"/>
      <c r="E110" s="42"/>
      <c r="F110" s="42"/>
      <c r="G110" s="42"/>
      <c r="H110" s="42"/>
      <c r="I110" s="42"/>
      <c r="J110" s="42"/>
    </row>
    <row r="111" customFormat="false" ht="27" hidden="false" customHeight="true" outlineLevel="0" collapsed="false">
      <c r="A111" s="48"/>
      <c r="B111" s="42"/>
      <c r="C111" s="42"/>
      <c r="D111" s="42"/>
      <c r="E111" s="42"/>
      <c r="F111" s="42"/>
      <c r="G111" s="42"/>
      <c r="H111" s="42"/>
      <c r="I111" s="42"/>
      <c r="J111" s="42"/>
    </row>
    <row r="112" customFormat="false" ht="27" hidden="false" customHeight="true" outlineLevel="0" collapsed="false">
      <c r="A112" s="48"/>
      <c r="B112" s="42"/>
      <c r="C112" s="42"/>
      <c r="D112" s="42"/>
      <c r="E112" s="42"/>
      <c r="F112" s="42"/>
      <c r="G112" s="42"/>
      <c r="H112" s="42"/>
      <c r="I112" s="42"/>
      <c r="J112" s="42"/>
    </row>
    <row r="113" customFormat="false" ht="27" hidden="false" customHeight="true" outlineLevel="0" collapsed="false">
      <c r="A113" s="48"/>
      <c r="B113" s="42"/>
      <c r="C113" s="42"/>
      <c r="D113" s="42"/>
      <c r="E113" s="42"/>
      <c r="F113" s="42"/>
      <c r="G113" s="42"/>
      <c r="H113" s="42"/>
      <c r="I113" s="42"/>
      <c r="J113" s="42"/>
    </row>
    <row r="114" customFormat="false" ht="27" hidden="false" customHeight="true" outlineLevel="0" collapsed="false">
      <c r="A114" s="48"/>
      <c r="B114" s="42"/>
      <c r="C114" s="42"/>
      <c r="D114" s="42"/>
      <c r="E114" s="42"/>
      <c r="F114" s="42"/>
      <c r="G114" s="42"/>
      <c r="H114" s="42"/>
      <c r="I114" s="42"/>
      <c r="J114" s="42"/>
    </row>
    <row r="115" customFormat="false" ht="27" hidden="false" customHeight="true" outlineLevel="0" collapsed="false">
      <c r="A115" s="48"/>
      <c r="B115" s="42"/>
      <c r="C115" s="42"/>
      <c r="D115" s="42"/>
      <c r="E115" s="42"/>
      <c r="F115" s="42"/>
      <c r="G115" s="42"/>
      <c r="H115" s="42"/>
      <c r="I115" s="42"/>
      <c r="J115" s="42"/>
    </row>
    <row r="116" customFormat="false" ht="27" hidden="false" customHeight="true" outlineLevel="0" collapsed="false">
      <c r="A116" s="48"/>
      <c r="B116" s="42"/>
      <c r="C116" s="42"/>
      <c r="D116" s="42"/>
      <c r="E116" s="42"/>
      <c r="F116" s="42"/>
      <c r="G116" s="42"/>
      <c r="H116" s="42"/>
      <c r="I116" s="42"/>
      <c r="J116" s="42"/>
    </row>
    <row r="117" customFormat="false" ht="27" hidden="false" customHeight="true" outlineLevel="0" collapsed="false">
      <c r="A117" s="48"/>
      <c r="B117" s="42"/>
      <c r="C117" s="42"/>
      <c r="D117" s="42"/>
      <c r="E117" s="42"/>
      <c r="F117" s="42"/>
      <c r="G117" s="42"/>
      <c r="H117" s="42"/>
      <c r="I117" s="42"/>
      <c r="J117" s="42"/>
    </row>
    <row r="118" customFormat="false" ht="27" hidden="false" customHeight="true" outlineLevel="0" collapsed="false">
      <c r="A118" s="48"/>
      <c r="B118" s="42"/>
      <c r="C118" s="42"/>
      <c r="D118" s="42"/>
      <c r="E118" s="42"/>
      <c r="F118" s="42"/>
      <c r="G118" s="42"/>
      <c r="H118" s="42"/>
      <c r="I118" s="42"/>
      <c r="J118" s="42"/>
    </row>
    <row r="119" customFormat="false" ht="27" hidden="false" customHeight="true" outlineLevel="0" collapsed="false">
      <c r="A119" s="48"/>
      <c r="B119" s="42"/>
      <c r="C119" s="42"/>
      <c r="D119" s="42"/>
      <c r="E119" s="42"/>
      <c r="F119" s="42"/>
      <c r="G119" s="42"/>
      <c r="H119" s="42"/>
      <c r="I119" s="42"/>
      <c r="J119" s="42"/>
    </row>
    <row r="120" customFormat="false" ht="27" hidden="false" customHeight="true" outlineLevel="0" collapsed="false">
      <c r="A120" s="48"/>
      <c r="B120" s="42"/>
      <c r="C120" s="42"/>
      <c r="D120" s="42"/>
      <c r="E120" s="42"/>
      <c r="F120" s="42"/>
      <c r="G120" s="42"/>
      <c r="H120" s="42"/>
      <c r="I120" s="42"/>
      <c r="J120" s="42"/>
    </row>
    <row r="121" customFormat="false" ht="27" hidden="false" customHeight="true" outlineLevel="0" collapsed="false">
      <c r="A121" s="48"/>
      <c r="B121" s="42"/>
      <c r="C121" s="42"/>
      <c r="D121" s="42"/>
      <c r="E121" s="42"/>
      <c r="F121" s="42"/>
      <c r="G121" s="42"/>
      <c r="H121" s="42"/>
      <c r="I121" s="42"/>
      <c r="J121" s="42"/>
    </row>
    <row r="122" customFormat="false" ht="27" hidden="false" customHeight="true" outlineLevel="0" collapsed="false">
      <c r="A122" s="48"/>
      <c r="B122" s="42"/>
      <c r="C122" s="42"/>
      <c r="D122" s="42"/>
      <c r="E122" s="42"/>
      <c r="F122" s="42"/>
      <c r="G122" s="42"/>
      <c r="H122" s="42"/>
      <c r="I122" s="42"/>
      <c r="J122" s="42"/>
    </row>
    <row r="123" customFormat="false" ht="27" hidden="false" customHeight="true" outlineLevel="0" collapsed="false">
      <c r="A123" s="48"/>
      <c r="B123" s="42"/>
      <c r="C123" s="42"/>
      <c r="D123" s="42"/>
      <c r="E123" s="42"/>
      <c r="F123" s="42"/>
      <c r="G123" s="42"/>
      <c r="H123" s="42"/>
      <c r="I123" s="42"/>
      <c r="J123" s="42"/>
    </row>
    <row r="124" customFormat="false" ht="27" hidden="false" customHeight="true" outlineLevel="0" collapsed="false">
      <c r="A124" s="48"/>
      <c r="B124" s="42"/>
      <c r="C124" s="42"/>
      <c r="D124" s="42"/>
      <c r="E124" s="42"/>
      <c r="F124" s="42"/>
      <c r="G124" s="42"/>
      <c r="H124" s="42"/>
      <c r="I124" s="42"/>
      <c r="J124" s="42"/>
    </row>
    <row r="125" customFormat="false" ht="27" hidden="false" customHeight="true" outlineLevel="0" collapsed="false">
      <c r="A125" s="48"/>
      <c r="B125" s="42"/>
      <c r="C125" s="42"/>
      <c r="D125" s="42"/>
      <c r="E125" s="42"/>
      <c r="F125" s="42"/>
      <c r="G125" s="42"/>
      <c r="H125" s="42"/>
      <c r="I125" s="42"/>
      <c r="J125" s="42"/>
    </row>
    <row r="126" customFormat="false" ht="27" hidden="false" customHeight="true" outlineLevel="0" collapsed="false">
      <c r="A126" s="48"/>
      <c r="B126" s="42"/>
      <c r="C126" s="42"/>
      <c r="D126" s="42"/>
      <c r="E126" s="42"/>
      <c r="F126" s="42"/>
      <c r="G126" s="42"/>
      <c r="H126" s="42"/>
      <c r="I126" s="42"/>
      <c r="J126" s="42"/>
    </row>
    <row r="127" customFormat="false" ht="27" hidden="false" customHeight="true" outlineLevel="0" collapsed="false">
      <c r="A127" s="48"/>
      <c r="B127" s="42"/>
      <c r="C127" s="42"/>
      <c r="D127" s="42"/>
      <c r="E127" s="42"/>
      <c r="F127" s="42"/>
      <c r="G127" s="42"/>
      <c r="H127" s="42"/>
      <c r="I127" s="42"/>
      <c r="J127" s="42"/>
    </row>
    <row r="128" customFormat="false" ht="27" hidden="false" customHeight="true" outlineLevel="0" collapsed="false">
      <c r="A128" s="48"/>
      <c r="B128" s="42"/>
      <c r="C128" s="42"/>
      <c r="D128" s="42"/>
      <c r="E128" s="42"/>
      <c r="F128" s="42"/>
      <c r="G128" s="42"/>
      <c r="H128" s="42"/>
      <c r="I128" s="42"/>
      <c r="J128" s="42"/>
    </row>
    <row r="129" customFormat="false" ht="27" hidden="false" customHeight="true" outlineLevel="0" collapsed="false">
      <c r="A129" s="48"/>
      <c r="B129" s="42"/>
      <c r="C129" s="42"/>
      <c r="D129" s="42"/>
      <c r="E129" s="42"/>
      <c r="F129" s="42"/>
      <c r="G129" s="42"/>
      <c r="H129" s="42"/>
      <c r="I129" s="42"/>
      <c r="J129" s="42"/>
    </row>
    <row r="130" customFormat="false" ht="27" hidden="false" customHeight="true" outlineLevel="0" collapsed="false">
      <c r="A130" s="48"/>
      <c r="B130" s="42"/>
      <c r="C130" s="42"/>
      <c r="D130" s="42"/>
      <c r="E130" s="42"/>
      <c r="F130" s="42"/>
      <c r="G130" s="42"/>
      <c r="H130" s="42"/>
      <c r="I130" s="42"/>
      <c r="J130" s="42"/>
    </row>
    <row r="131" customFormat="false" ht="27" hidden="false" customHeight="true" outlineLevel="0" collapsed="false">
      <c r="A131" s="48"/>
      <c r="B131" s="42"/>
      <c r="C131" s="42"/>
      <c r="D131" s="42"/>
      <c r="E131" s="42"/>
      <c r="F131" s="42"/>
      <c r="G131" s="42"/>
      <c r="H131" s="42"/>
      <c r="I131" s="42"/>
      <c r="J131" s="42"/>
    </row>
    <row r="132" customFormat="false" ht="27" hidden="false" customHeight="true" outlineLevel="0" collapsed="false">
      <c r="A132" s="48"/>
      <c r="B132" s="42"/>
      <c r="C132" s="42"/>
      <c r="D132" s="42"/>
      <c r="E132" s="42"/>
      <c r="F132" s="42"/>
      <c r="G132" s="42"/>
      <c r="H132" s="42"/>
      <c r="I132" s="42"/>
      <c r="J132" s="42"/>
    </row>
    <row r="133" customFormat="false" ht="27" hidden="false" customHeight="true" outlineLevel="0" collapsed="false">
      <c r="A133" s="48"/>
      <c r="B133" s="42"/>
      <c r="C133" s="42"/>
      <c r="D133" s="42"/>
      <c r="E133" s="42"/>
      <c r="F133" s="42"/>
      <c r="G133" s="42"/>
      <c r="H133" s="42"/>
      <c r="I133" s="42"/>
      <c r="J133" s="42"/>
    </row>
    <row r="134" customFormat="false" ht="27" hidden="false" customHeight="true" outlineLevel="0" collapsed="false">
      <c r="A134" s="48"/>
      <c r="B134" s="42"/>
      <c r="C134" s="42"/>
      <c r="D134" s="42"/>
      <c r="E134" s="42"/>
      <c r="F134" s="42"/>
      <c r="G134" s="42"/>
      <c r="H134" s="42"/>
      <c r="I134" s="42"/>
      <c r="J134" s="42"/>
    </row>
    <row r="135" customFormat="false" ht="27" hidden="false" customHeight="true" outlineLevel="0" collapsed="false">
      <c r="A135" s="48"/>
      <c r="B135" s="42"/>
      <c r="C135" s="42"/>
      <c r="D135" s="42"/>
      <c r="E135" s="42"/>
      <c r="F135" s="42"/>
      <c r="G135" s="42"/>
      <c r="H135" s="42"/>
      <c r="I135" s="42"/>
      <c r="J135" s="42"/>
    </row>
    <row r="136" customFormat="false" ht="27" hidden="false" customHeight="true" outlineLevel="0" collapsed="false">
      <c r="A136" s="48"/>
      <c r="B136" s="42"/>
      <c r="C136" s="42"/>
      <c r="D136" s="42"/>
      <c r="E136" s="42"/>
      <c r="F136" s="42"/>
      <c r="G136" s="42"/>
      <c r="H136" s="42"/>
      <c r="I136" s="42"/>
      <c r="J136" s="42"/>
    </row>
    <row r="137" customFormat="false" ht="27" hidden="false" customHeight="true" outlineLevel="0" collapsed="false">
      <c r="A137" s="48"/>
      <c r="B137" s="42"/>
      <c r="C137" s="42"/>
      <c r="D137" s="42"/>
      <c r="E137" s="42"/>
      <c r="F137" s="42"/>
      <c r="G137" s="42"/>
      <c r="H137" s="42"/>
      <c r="I137" s="42"/>
      <c r="J137" s="42"/>
    </row>
    <row r="138" customFormat="false" ht="27" hidden="false" customHeight="true" outlineLevel="0" collapsed="false">
      <c r="A138" s="48"/>
      <c r="B138" s="42"/>
      <c r="C138" s="42"/>
      <c r="D138" s="42"/>
      <c r="E138" s="42"/>
      <c r="F138" s="42"/>
      <c r="G138" s="42"/>
      <c r="H138" s="42"/>
      <c r="I138" s="42"/>
      <c r="J138" s="42"/>
    </row>
    <row r="139" customFormat="false" ht="27" hidden="false" customHeight="true" outlineLevel="0" collapsed="false">
      <c r="A139" s="48"/>
      <c r="B139" s="42"/>
      <c r="C139" s="42"/>
      <c r="D139" s="42"/>
      <c r="E139" s="42"/>
      <c r="F139" s="42"/>
      <c r="G139" s="42"/>
      <c r="H139" s="42"/>
      <c r="I139" s="42"/>
      <c r="J139" s="42"/>
    </row>
    <row r="140" customFormat="false" ht="27" hidden="false" customHeight="true" outlineLevel="0" collapsed="false">
      <c r="A140" s="48"/>
      <c r="B140" s="42"/>
      <c r="C140" s="42"/>
      <c r="D140" s="42"/>
      <c r="E140" s="42"/>
      <c r="F140" s="42"/>
      <c r="G140" s="42"/>
      <c r="H140" s="42"/>
      <c r="I140" s="42"/>
      <c r="J140" s="42"/>
    </row>
    <row r="141" customFormat="false" ht="27" hidden="false" customHeight="true" outlineLevel="0" collapsed="false">
      <c r="A141" s="48"/>
      <c r="B141" s="42"/>
      <c r="C141" s="42"/>
      <c r="D141" s="42"/>
      <c r="E141" s="42"/>
      <c r="F141" s="42"/>
      <c r="G141" s="42"/>
      <c r="H141" s="42"/>
      <c r="I141" s="42"/>
      <c r="J141" s="42"/>
    </row>
    <row r="142" customFormat="false" ht="27" hidden="false" customHeight="true" outlineLevel="0" collapsed="false">
      <c r="A142" s="48"/>
      <c r="B142" s="42"/>
      <c r="C142" s="42"/>
      <c r="D142" s="42"/>
      <c r="E142" s="42"/>
      <c r="F142" s="42"/>
      <c r="G142" s="42"/>
      <c r="H142" s="42"/>
      <c r="I142" s="42"/>
      <c r="J142" s="42"/>
    </row>
    <row r="143" customFormat="false" ht="27" hidden="false" customHeight="true" outlineLevel="0" collapsed="false">
      <c r="A143" s="48"/>
      <c r="B143" s="42"/>
      <c r="C143" s="42"/>
      <c r="D143" s="42"/>
      <c r="E143" s="42"/>
      <c r="F143" s="42"/>
      <c r="G143" s="42"/>
      <c r="H143" s="42"/>
      <c r="I143" s="42"/>
      <c r="J143" s="42"/>
    </row>
    <row r="144" customFormat="false" ht="27" hidden="false" customHeight="true" outlineLevel="0" collapsed="false">
      <c r="A144" s="48"/>
      <c r="B144" s="42"/>
      <c r="C144" s="42"/>
      <c r="D144" s="42"/>
      <c r="E144" s="42"/>
      <c r="F144" s="42"/>
      <c r="G144" s="42"/>
      <c r="H144" s="42"/>
      <c r="I144" s="42"/>
      <c r="J144" s="42"/>
    </row>
    <row r="145" customFormat="false" ht="27" hidden="false" customHeight="true" outlineLevel="0" collapsed="false">
      <c r="A145" s="48"/>
      <c r="B145" s="42"/>
      <c r="C145" s="42"/>
      <c r="D145" s="42"/>
      <c r="E145" s="42"/>
      <c r="F145" s="42"/>
      <c r="G145" s="42"/>
      <c r="H145" s="42"/>
      <c r="I145" s="42"/>
      <c r="J145" s="42"/>
    </row>
    <row r="146" customFormat="false" ht="27" hidden="false" customHeight="true" outlineLevel="0" collapsed="false">
      <c r="A146" s="48"/>
      <c r="B146" s="42"/>
      <c r="C146" s="42"/>
      <c r="D146" s="42"/>
      <c r="E146" s="42"/>
      <c r="F146" s="42"/>
      <c r="G146" s="42"/>
      <c r="H146" s="42"/>
      <c r="I146" s="42"/>
      <c r="J146" s="42"/>
    </row>
    <row r="147" customFormat="false" ht="27" hidden="false" customHeight="true" outlineLevel="0" collapsed="false">
      <c r="A147" s="48"/>
      <c r="B147" s="42"/>
      <c r="C147" s="42"/>
      <c r="D147" s="42"/>
      <c r="E147" s="42"/>
      <c r="F147" s="42"/>
      <c r="G147" s="42"/>
      <c r="H147" s="42"/>
      <c r="I147" s="42"/>
      <c r="J147" s="42"/>
    </row>
    <row r="148" customFormat="false" ht="27" hidden="false" customHeight="true" outlineLevel="0" collapsed="false">
      <c r="A148" s="48"/>
      <c r="B148" s="42"/>
      <c r="C148" s="42"/>
      <c r="D148" s="42"/>
      <c r="E148" s="42"/>
      <c r="F148" s="42"/>
      <c r="G148" s="42"/>
      <c r="H148" s="42"/>
      <c r="I148" s="42"/>
      <c r="J148" s="42"/>
    </row>
    <row r="149" customFormat="false" ht="27" hidden="false" customHeight="true" outlineLevel="0" collapsed="false">
      <c r="A149" s="48"/>
      <c r="B149" s="42"/>
      <c r="C149" s="42"/>
      <c r="D149" s="42"/>
      <c r="E149" s="42"/>
      <c r="F149" s="42"/>
      <c r="G149" s="42"/>
      <c r="H149" s="42"/>
      <c r="I149" s="42"/>
      <c r="J149" s="42"/>
    </row>
    <row r="150" customFormat="false" ht="27" hidden="false" customHeight="true" outlineLevel="0" collapsed="false">
      <c r="A150" s="48"/>
      <c r="B150" s="42"/>
      <c r="C150" s="42"/>
      <c r="D150" s="42"/>
      <c r="E150" s="42"/>
      <c r="F150" s="42"/>
      <c r="G150" s="42"/>
      <c r="H150" s="42"/>
      <c r="I150" s="42"/>
      <c r="J150" s="42"/>
    </row>
    <row r="151" customFormat="false" ht="27" hidden="false" customHeight="true" outlineLevel="0" collapsed="false">
      <c r="A151" s="48"/>
      <c r="B151" s="42"/>
      <c r="C151" s="42"/>
      <c r="D151" s="42"/>
      <c r="E151" s="42"/>
      <c r="F151" s="42"/>
      <c r="G151" s="42"/>
      <c r="H151" s="42"/>
      <c r="I151" s="42"/>
      <c r="J151" s="42"/>
    </row>
    <row r="152" customFormat="false" ht="27" hidden="false" customHeight="true" outlineLevel="0" collapsed="false">
      <c r="A152" s="48"/>
      <c r="B152" s="42"/>
      <c r="C152" s="42"/>
      <c r="D152" s="42"/>
      <c r="E152" s="42"/>
      <c r="F152" s="42"/>
      <c r="G152" s="42"/>
      <c r="H152" s="42"/>
      <c r="I152" s="42"/>
      <c r="J152" s="42"/>
    </row>
    <row r="153" customFormat="false" ht="27" hidden="false" customHeight="true" outlineLevel="0" collapsed="false">
      <c r="A153" s="48"/>
      <c r="B153" s="42"/>
      <c r="C153" s="42"/>
      <c r="D153" s="42"/>
      <c r="E153" s="42"/>
      <c r="F153" s="42"/>
      <c r="G153" s="42"/>
      <c r="H153" s="42"/>
      <c r="I153" s="42"/>
      <c r="J153" s="42"/>
    </row>
    <row r="154" customFormat="false" ht="27" hidden="false" customHeight="true" outlineLevel="0" collapsed="false">
      <c r="A154" s="48"/>
      <c r="B154" s="42"/>
      <c r="C154" s="42"/>
      <c r="D154" s="42"/>
      <c r="E154" s="42"/>
      <c r="F154" s="42"/>
      <c r="G154" s="42"/>
      <c r="H154" s="42"/>
      <c r="I154" s="42"/>
      <c r="J154" s="42"/>
    </row>
    <row r="155" customFormat="false" ht="27" hidden="false" customHeight="true" outlineLevel="0" collapsed="false">
      <c r="A155" s="48"/>
      <c r="B155" s="42"/>
      <c r="C155" s="42"/>
      <c r="D155" s="42"/>
      <c r="E155" s="42"/>
      <c r="F155" s="42"/>
      <c r="G155" s="42"/>
      <c r="H155" s="42"/>
      <c r="I155" s="42"/>
      <c r="J155" s="42"/>
    </row>
    <row r="156" customFormat="false" ht="27" hidden="false" customHeight="true" outlineLevel="0" collapsed="false">
      <c r="A156" s="48"/>
      <c r="B156" s="42"/>
      <c r="C156" s="42"/>
      <c r="D156" s="42"/>
      <c r="E156" s="42"/>
      <c r="F156" s="42"/>
      <c r="G156" s="42"/>
      <c r="H156" s="42"/>
      <c r="I156" s="42"/>
      <c r="J156" s="42"/>
    </row>
    <row r="157" customFormat="false" ht="27" hidden="false" customHeight="true" outlineLevel="0" collapsed="false">
      <c r="A157" s="48"/>
      <c r="B157" s="42"/>
      <c r="C157" s="42"/>
      <c r="D157" s="42"/>
      <c r="E157" s="42"/>
      <c r="F157" s="42"/>
      <c r="G157" s="42"/>
      <c r="H157" s="42"/>
      <c r="I157" s="42"/>
      <c r="J157" s="42"/>
    </row>
    <row r="158" customFormat="false" ht="27" hidden="false" customHeight="true" outlineLevel="0" collapsed="false">
      <c r="A158" s="48"/>
      <c r="B158" s="42"/>
      <c r="C158" s="42"/>
      <c r="D158" s="42"/>
      <c r="E158" s="42"/>
      <c r="F158" s="42"/>
      <c r="G158" s="42"/>
      <c r="H158" s="42"/>
      <c r="I158" s="42"/>
      <c r="J158" s="42"/>
    </row>
    <row r="159" customFormat="false" ht="27" hidden="false" customHeight="true" outlineLevel="0" collapsed="false">
      <c r="A159" s="48"/>
      <c r="B159" s="42"/>
      <c r="C159" s="42"/>
      <c r="D159" s="42"/>
      <c r="E159" s="42"/>
      <c r="F159" s="42"/>
      <c r="G159" s="42"/>
      <c r="H159" s="42"/>
      <c r="I159" s="42"/>
      <c r="J159" s="42"/>
    </row>
    <row r="160" customFormat="false" ht="27" hidden="false" customHeight="true" outlineLevel="0" collapsed="false">
      <c r="A160" s="48"/>
      <c r="B160" s="42"/>
      <c r="C160" s="42"/>
      <c r="D160" s="42"/>
      <c r="E160" s="42"/>
      <c r="F160" s="42"/>
      <c r="G160" s="42"/>
      <c r="H160" s="42"/>
      <c r="I160" s="42"/>
      <c r="J160" s="42"/>
    </row>
    <row r="161" customFormat="false" ht="27" hidden="false" customHeight="true" outlineLevel="0" collapsed="false">
      <c r="A161" s="48"/>
      <c r="B161" s="42"/>
      <c r="C161" s="42"/>
      <c r="D161" s="42"/>
      <c r="E161" s="42"/>
      <c r="F161" s="42"/>
      <c r="G161" s="42"/>
      <c r="H161" s="42"/>
      <c r="I161" s="42"/>
      <c r="J161" s="42"/>
    </row>
    <row r="162" customFormat="false" ht="27" hidden="false" customHeight="true" outlineLevel="0" collapsed="false">
      <c r="A162" s="48"/>
      <c r="B162" s="42"/>
      <c r="C162" s="42"/>
      <c r="D162" s="42"/>
      <c r="E162" s="42"/>
      <c r="F162" s="42"/>
      <c r="G162" s="42"/>
      <c r="H162" s="42"/>
      <c r="I162" s="42"/>
      <c r="J162" s="42"/>
    </row>
    <row r="163" customFormat="false" ht="27" hidden="false" customHeight="true" outlineLevel="0" collapsed="false">
      <c r="A163" s="48"/>
      <c r="B163" s="42"/>
      <c r="C163" s="42"/>
      <c r="D163" s="42"/>
      <c r="E163" s="42"/>
      <c r="F163" s="42"/>
      <c r="G163" s="42"/>
      <c r="H163" s="42"/>
      <c r="I163" s="42"/>
      <c r="J163" s="42"/>
    </row>
    <row r="164" customFormat="false" ht="27" hidden="false" customHeight="true" outlineLevel="0" collapsed="false">
      <c r="A164" s="48"/>
      <c r="B164" s="42"/>
      <c r="C164" s="42"/>
      <c r="D164" s="42"/>
      <c r="E164" s="42"/>
      <c r="F164" s="42"/>
      <c r="G164" s="42"/>
      <c r="H164" s="42"/>
      <c r="I164" s="42"/>
      <c r="J164" s="42"/>
    </row>
    <row r="165" customFormat="false" ht="27" hidden="false" customHeight="true" outlineLevel="0" collapsed="false">
      <c r="A165" s="48"/>
      <c r="B165" s="42"/>
      <c r="C165" s="42"/>
      <c r="D165" s="42"/>
      <c r="E165" s="42"/>
      <c r="F165" s="42"/>
      <c r="G165" s="42"/>
      <c r="H165" s="42"/>
      <c r="I165" s="42"/>
      <c r="J165" s="42"/>
    </row>
    <row r="166" customFormat="false" ht="27" hidden="false" customHeight="true" outlineLevel="0" collapsed="false">
      <c r="A166" s="48"/>
      <c r="B166" s="42"/>
      <c r="C166" s="42"/>
      <c r="D166" s="42"/>
      <c r="E166" s="42"/>
      <c r="F166" s="42"/>
      <c r="G166" s="42"/>
      <c r="H166" s="42"/>
      <c r="I166" s="42"/>
      <c r="J166" s="42"/>
    </row>
    <row r="167" customFormat="false" ht="27" hidden="false" customHeight="true" outlineLevel="0" collapsed="false">
      <c r="A167" s="48"/>
      <c r="B167" s="42"/>
      <c r="C167" s="42"/>
      <c r="D167" s="42"/>
      <c r="E167" s="42"/>
      <c r="F167" s="42"/>
      <c r="G167" s="42"/>
      <c r="H167" s="42"/>
      <c r="I167" s="42"/>
      <c r="J167" s="42"/>
    </row>
    <row r="168" customFormat="false" ht="27" hidden="false" customHeight="true" outlineLevel="0" collapsed="false">
      <c r="A168" s="48"/>
      <c r="B168" s="42"/>
      <c r="C168" s="42"/>
      <c r="D168" s="42"/>
      <c r="E168" s="42"/>
      <c r="F168" s="42"/>
      <c r="G168" s="42"/>
      <c r="H168" s="42"/>
      <c r="I168" s="42"/>
      <c r="J168" s="42"/>
    </row>
    <row r="169" customFormat="false" ht="27" hidden="false" customHeight="true" outlineLevel="0" collapsed="false">
      <c r="A169" s="48"/>
      <c r="B169" s="42"/>
      <c r="C169" s="42"/>
      <c r="D169" s="42"/>
      <c r="E169" s="42"/>
      <c r="F169" s="42"/>
      <c r="G169" s="42"/>
      <c r="H169" s="42"/>
      <c r="I169" s="42"/>
      <c r="J169" s="42"/>
    </row>
    <row r="170" customFormat="false" ht="27" hidden="false" customHeight="true" outlineLevel="0" collapsed="false">
      <c r="A170" s="48"/>
      <c r="B170" s="42"/>
      <c r="C170" s="42"/>
      <c r="D170" s="42"/>
      <c r="E170" s="42"/>
      <c r="F170" s="42"/>
      <c r="G170" s="42"/>
      <c r="H170" s="42"/>
      <c r="I170" s="42"/>
      <c r="J170" s="42"/>
    </row>
    <row r="171" customFormat="false" ht="27" hidden="false" customHeight="true" outlineLevel="0" collapsed="false">
      <c r="A171" s="48"/>
      <c r="B171" s="42"/>
      <c r="C171" s="42"/>
      <c r="D171" s="42"/>
      <c r="E171" s="42"/>
      <c r="F171" s="42"/>
      <c r="G171" s="42"/>
      <c r="H171" s="42"/>
      <c r="I171" s="42"/>
      <c r="J171" s="42"/>
    </row>
    <row r="172" customFormat="false" ht="27" hidden="false" customHeight="true" outlineLevel="0" collapsed="false">
      <c r="A172" s="48"/>
      <c r="B172" s="42"/>
      <c r="C172" s="42"/>
      <c r="D172" s="42"/>
      <c r="E172" s="42"/>
      <c r="F172" s="42"/>
      <c r="G172" s="42"/>
      <c r="H172" s="42"/>
      <c r="I172" s="42"/>
      <c r="J172" s="42"/>
    </row>
    <row r="173" customFormat="false" ht="27" hidden="false" customHeight="true" outlineLevel="0" collapsed="false">
      <c r="A173" s="48"/>
      <c r="B173" s="42"/>
      <c r="C173" s="42"/>
      <c r="D173" s="42"/>
      <c r="E173" s="42"/>
      <c r="F173" s="42"/>
      <c r="G173" s="42"/>
      <c r="H173" s="42"/>
      <c r="I173" s="42"/>
      <c r="J173" s="42"/>
    </row>
    <row r="174" customFormat="false" ht="27" hidden="false" customHeight="true" outlineLevel="0" collapsed="false">
      <c r="A174" s="48"/>
      <c r="B174" s="42"/>
      <c r="C174" s="42"/>
      <c r="D174" s="42"/>
      <c r="E174" s="42"/>
      <c r="F174" s="42"/>
      <c r="G174" s="42"/>
      <c r="H174" s="42"/>
      <c r="I174" s="42"/>
      <c r="J174" s="42"/>
    </row>
    <row r="175" customFormat="false" ht="27" hidden="false" customHeight="true" outlineLevel="0" collapsed="false">
      <c r="A175" s="48"/>
      <c r="B175" s="42"/>
      <c r="C175" s="42"/>
      <c r="D175" s="42"/>
      <c r="E175" s="42"/>
      <c r="F175" s="42"/>
      <c r="G175" s="42"/>
      <c r="H175" s="42"/>
      <c r="I175" s="42"/>
      <c r="J175" s="42"/>
    </row>
    <row r="176" customFormat="false" ht="27" hidden="false" customHeight="true" outlineLevel="0" collapsed="false">
      <c r="A176" s="48"/>
      <c r="B176" s="42"/>
      <c r="C176" s="42"/>
      <c r="D176" s="42"/>
      <c r="E176" s="42"/>
      <c r="F176" s="42"/>
      <c r="G176" s="42"/>
      <c r="H176" s="42"/>
      <c r="I176" s="42"/>
      <c r="J176" s="42"/>
    </row>
    <row r="177" customFormat="false" ht="27" hidden="false" customHeight="true" outlineLevel="0" collapsed="false">
      <c r="A177" s="48"/>
      <c r="B177" s="42"/>
      <c r="C177" s="42"/>
      <c r="D177" s="42"/>
      <c r="E177" s="42"/>
      <c r="F177" s="42"/>
      <c r="G177" s="42"/>
      <c r="H177" s="42"/>
      <c r="I177" s="42"/>
      <c r="J177" s="42"/>
    </row>
    <row r="178" customFormat="false" ht="27" hidden="false" customHeight="true" outlineLevel="0" collapsed="false">
      <c r="A178" s="48"/>
      <c r="B178" s="42"/>
      <c r="C178" s="42"/>
      <c r="D178" s="42"/>
      <c r="E178" s="42"/>
      <c r="F178" s="42"/>
      <c r="G178" s="42"/>
      <c r="H178" s="42"/>
      <c r="I178" s="42"/>
      <c r="J178" s="42"/>
    </row>
    <row r="179" customFormat="false" ht="27" hidden="false" customHeight="true" outlineLevel="0" collapsed="false">
      <c r="A179" s="48"/>
      <c r="B179" s="42"/>
      <c r="C179" s="42"/>
      <c r="D179" s="42"/>
      <c r="E179" s="42"/>
      <c r="F179" s="42"/>
      <c r="G179" s="42"/>
      <c r="H179" s="42"/>
      <c r="I179" s="42"/>
      <c r="J179" s="42"/>
    </row>
    <row r="180" customFormat="false" ht="27" hidden="false" customHeight="true" outlineLevel="0" collapsed="false">
      <c r="A180" s="48"/>
      <c r="B180" s="42"/>
      <c r="C180" s="42"/>
      <c r="D180" s="42"/>
      <c r="E180" s="42"/>
      <c r="F180" s="42"/>
      <c r="G180" s="42"/>
      <c r="H180" s="42"/>
      <c r="I180" s="42"/>
      <c r="J180" s="42"/>
    </row>
    <row r="181" customFormat="false" ht="27" hidden="false" customHeight="true" outlineLevel="0" collapsed="false">
      <c r="A181" s="48"/>
      <c r="B181" s="42"/>
      <c r="C181" s="42"/>
      <c r="D181" s="42"/>
      <c r="E181" s="42"/>
      <c r="F181" s="42"/>
      <c r="G181" s="42"/>
      <c r="H181" s="42"/>
      <c r="I181" s="42"/>
      <c r="J181" s="42"/>
    </row>
    <row r="182" customFormat="false" ht="27" hidden="false" customHeight="true" outlineLevel="0" collapsed="false">
      <c r="A182" s="48"/>
      <c r="B182" s="42"/>
      <c r="C182" s="42"/>
      <c r="D182" s="42"/>
      <c r="E182" s="42"/>
      <c r="F182" s="42"/>
      <c r="G182" s="42"/>
      <c r="H182" s="42"/>
      <c r="I182" s="42"/>
      <c r="J182" s="42"/>
    </row>
    <row r="183" customFormat="false" ht="27" hidden="false" customHeight="true" outlineLevel="0" collapsed="false">
      <c r="A183" s="48"/>
      <c r="B183" s="42"/>
      <c r="C183" s="42"/>
      <c r="D183" s="42"/>
      <c r="E183" s="42"/>
      <c r="F183" s="42"/>
      <c r="G183" s="42"/>
      <c r="H183" s="42"/>
      <c r="I183" s="42"/>
      <c r="J183" s="42"/>
    </row>
    <row r="184" customFormat="false" ht="27" hidden="false" customHeight="true" outlineLevel="0" collapsed="false">
      <c r="A184" s="48"/>
      <c r="B184" s="42"/>
      <c r="C184" s="42"/>
      <c r="D184" s="42"/>
      <c r="E184" s="42"/>
      <c r="F184" s="42"/>
      <c r="G184" s="42"/>
      <c r="H184" s="42"/>
      <c r="I184" s="42"/>
      <c r="J184" s="42"/>
    </row>
    <row r="185" customFormat="false" ht="27" hidden="false" customHeight="true" outlineLevel="0" collapsed="false">
      <c r="A185" s="48"/>
      <c r="B185" s="42"/>
      <c r="C185" s="42"/>
      <c r="D185" s="42"/>
      <c r="E185" s="42"/>
      <c r="F185" s="42"/>
      <c r="G185" s="42"/>
      <c r="H185" s="42"/>
      <c r="I185" s="42"/>
      <c r="J185" s="42"/>
    </row>
    <row r="186" customFormat="false" ht="27" hidden="false" customHeight="true" outlineLevel="0" collapsed="false">
      <c r="A186" s="48"/>
      <c r="B186" s="42"/>
      <c r="C186" s="42"/>
      <c r="D186" s="42"/>
      <c r="E186" s="42"/>
      <c r="F186" s="42"/>
      <c r="G186" s="42"/>
      <c r="H186" s="42"/>
      <c r="I186" s="42"/>
      <c r="J186" s="42"/>
    </row>
    <row r="187" customFormat="false" ht="27" hidden="false" customHeight="true" outlineLevel="0" collapsed="false">
      <c r="A187" s="48"/>
      <c r="B187" s="42"/>
      <c r="C187" s="42"/>
      <c r="D187" s="42"/>
      <c r="E187" s="42"/>
      <c r="F187" s="42"/>
      <c r="G187" s="42"/>
      <c r="H187" s="42"/>
      <c r="I187" s="42"/>
      <c r="J187" s="42"/>
    </row>
    <row r="188" customFormat="false" ht="27" hidden="false" customHeight="true" outlineLevel="0" collapsed="false">
      <c r="A188" s="48"/>
      <c r="B188" s="42"/>
      <c r="C188" s="42"/>
      <c r="D188" s="42"/>
      <c r="E188" s="42"/>
      <c r="F188" s="42"/>
      <c r="G188" s="42"/>
      <c r="H188" s="42"/>
      <c r="I188" s="42"/>
      <c r="J188" s="42"/>
    </row>
    <row r="189" customFormat="false" ht="27" hidden="false" customHeight="true" outlineLevel="0" collapsed="false">
      <c r="A189" s="48"/>
      <c r="B189" s="42"/>
      <c r="C189" s="42"/>
      <c r="D189" s="42"/>
      <c r="E189" s="42"/>
      <c r="F189" s="42"/>
      <c r="G189" s="42"/>
      <c r="H189" s="42"/>
      <c r="I189" s="42"/>
      <c r="J189" s="42"/>
    </row>
    <row r="190" customFormat="false" ht="27" hidden="false" customHeight="true" outlineLevel="0" collapsed="false">
      <c r="A190" s="48"/>
      <c r="B190" s="42"/>
      <c r="C190" s="42"/>
      <c r="D190" s="42"/>
      <c r="E190" s="42"/>
      <c r="F190" s="42"/>
      <c r="G190" s="42"/>
      <c r="H190" s="42"/>
      <c r="I190" s="42"/>
      <c r="J190" s="42"/>
    </row>
    <row r="191" customFormat="false" ht="27" hidden="false" customHeight="true" outlineLevel="0" collapsed="false">
      <c r="A191" s="48"/>
      <c r="B191" s="42"/>
      <c r="C191" s="42"/>
      <c r="D191" s="42"/>
      <c r="E191" s="42"/>
      <c r="F191" s="42"/>
      <c r="G191" s="42"/>
      <c r="H191" s="42"/>
      <c r="I191" s="42"/>
      <c r="J191" s="42"/>
    </row>
    <row r="192" customFormat="false" ht="27" hidden="false" customHeight="true" outlineLevel="0" collapsed="false">
      <c r="A192" s="48"/>
      <c r="B192" s="42"/>
      <c r="C192" s="42"/>
      <c r="D192" s="42"/>
      <c r="E192" s="42"/>
      <c r="F192" s="42"/>
      <c r="G192" s="42"/>
      <c r="H192" s="42"/>
      <c r="I192" s="42"/>
      <c r="J192" s="42"/>
    </row>
    <row r="193" customFormat="false" ht="27" hidden="false" customHeight="true" outlineLevel="0" collapsed="false">
      <c r="A193" s="48"/>
      <c r="B193" s="42"/>
      <c r="C193" s="42"/>
      <c r="D193" s="42"/>
      <c r="E193" s="42"/>
      <c r="F193" s="42"/>
      <c r="G193" s="42"/>
      <c r="H193" s="42"/>
      <c r="I193" s="42"/>
      <c r="J193" s="42"/>
    </row>
    <row r="194" customFormat="false" ht="27" hidden="false" customHeight="true" outlineLevel="0" collapsed="false">
      <c r="A194" s="48"/>
      <c r="B194" s="42"/>
      <c r="C194" s="42"/>
      <c r="D194" s="42"/>
      <c r="E194" s="42"/>
      <c r="F194" s="42"/>
      <c r="G194" s="42"/>
      <c r="H194" s="42"/>
      <c r="I194" s="42"/>
      <c r="J194" s="42"/>
    </row>
    <row r="195" customFormat="false" ht="27" hidden="false" customHeight="true" outlineLevel="0" collapsed="false">
      <c r="A195" s="48"/>
      <c r="B195" s="42"/>
      <c r="C195" s="42"/>
      <c r="D195" s="42"/>
      <c r="E195" s="42"/>
      <c r="F195" s="42"/>
      <c r="G195" s="42"/>
      <c r="H195" s="42"/>
      <c r="I195" s="42"/>
      <c r="J195" s="42"/>
    </row>
    <row r="196" customFormat="false" ht="27" hidden="false" customHeight="true" outlineLevel="0" collapsed="false">
      <c r="A196" s="48"/>
      <c r="B196" s="42"/>
      <c r="C196" s="42"/>
      <c r="D196" s="42"/>
      <c r="E196" s="42"/>
      <c r="F196" s="42"/>
      <c r="G196" s="42"/>
      <c r="H196" s="42"/>
      <c r="I196" s="42"/>
      <c r="J196" s="42"/>
    </row>
    <row r="197" customFormat="false" ht="27" hidden="false" customHeight="true" outlineLevel="0" collapsed="false">
      <c r="A197" s="48"/>
      <c r="B197" s="42"/>
      <c r="C197" s="42"/>
      <c r="D197" s="42"/>
      <c r="E197" s="42"/>
      <c r="F197" s="42"/>
      <c r="G197" s="42"/>
      <c r="H197" s="42"/>
      <c r="I197" s="42"/>
      <c r="J197" s="42"/>
    </row>
    <row r="198" customFormat="false" ht="27" hidden="false" customHeight="true" outlineLevel="0" collapsed="false">
      <c r="A198" s="48"/>
      <c r="B198" s="42"/>
      <c r="C198" s="42"/>
      <c r="D198" s="42"/>
      <c r="E198" s="42"/>
      <c r="F198" s="42"/>
      <c r="G198" s="42"/>
      <c r="H198" s="42"/>
      <c r="I198" s="42"/>
      <c r="J198" s="42"/>
    </row>
    <row r="199" customFormat="false" ht="27" hidden="false" customHeight="true" outlineLevel="0" collapsed="false">
      <c r="A199" s="48"/>
      <c r="B199" s="42"/>
      <c r="C199" s="42"/>
      <c r="D199" s="42"/>
      <c r="E199" s="42"/>
      <c r="F199" s="42"/>
      <c r="G199" s="42"/>
      <c r="H199" s="42"/>
      <c r="I199" s="42"/>
      <c r="J199" s="42"/>
    </row>
    <row r="200" customFormat="false" ht="27" hidden="false" customHeight="true" outlineLevel="0" collapsed="false">
      <c r="A200" s="48"/>
      <c r="B200" s="42"/>
      <c r="C200" s="42"/>
      <c r="D200" s="42"/>
      <c r="E200" s="42"/>
      <c r="F200" s="42"/>
      <c r="G200" s="42"/>
      <c r="H200" s="42"/>
      <c r="I200" s="42"/>
      <c r="J200" s="42"/>
    </row>
    <row r="201" customFormat="false" ht="27" hidden="false" customHeight="true" outlineLevel="0" collapsed="false">
      <c r="A201" s="48"/>
      <c r="B201" s="42"/>
      <c r="C201" s="42"/>
      <c r="D201" s="42"/>
      <c r="E201" s="42"/>
      <c r="F201" s="42"/>
      <c r="G201" s="42"/>
      <c r="H201" s="42"/>
      <c r="I201" s="42"/>
      <c r="J201" s="42"/>
    </row>
    <row r="202" customFormat="false" ht="27" hidden="false" customHeight="true" outlineLevel="0" collapsed="false">
      <c r="A202" s="48"/>
      <c r="B202" s="42"/>
      <c r="C202" s="42"/>
      <c r="D202" s="42"/>
      <c r="E202" s="42"/>
      <c r="F202" s="42"/>
      <c r="G202" s="42"/>
      <c r="H202" s="42"/>
      <c r="I202" s="42"/>
      <c r="J202" s="42"/>
    </row>
    <row r="203" customFormat="false" ht="27" hidden="false" customHeight="true" outlineLevel="0" collapsed="false">
      <c r="A203" s="48"/>
      <c r="B203" s="42"/>
      <c r="C203" s="42"/>
      <c r="D203" s="42"/>
      <c r="E203" s="42"/>
      <c r="F203" s="42"/>
      <c r="G203" s="42"/>
      <c r="H203" s="42"/>
      <c r="I203" s="42"/>
      <c r="J203" s="42"/>
    </row>
    <row r="204" customFormat="false" ht="27" hidden="false" customHeight="true" outlineLevel="0" collapsed="false">
      <c r="A204" s="48"/>
      <c r="B204" s="42"/>
      <c r="C204" s="42"/>
      <c r="D204" s="42"/>
      <c r="E204" s="42"/>
      <c r="F204" s="42"/>
      <c r="G204" s="42"/>
      <c r="H204" s="42"/>
      <c r="I204" s="42"/>
      <c r="J204" s="42"/>
    </row>
    <row r="205" customFormat="false" ht="27" hidden="false" customHeight="true" outlineLevel="0" collapsed="false">
      <c r="A205" s="48"/>
      <c r="B205" s="42"/>
      <c r="C205" s="42"/>
      <c r="D205" s="42"/>
      <c r="E205" s="42"/>
      <c r="F205" s="42"/>
      <c r="G205" s="42"/>
      <c r="H205" s="42"/>
      <c r="I205" s="42"/>
      <c r="J205" s="42"/>
    </row>
    <row r="206" customFormat="false" ht="27" hidden="false" customHeight="true" outlineLevel="0" collapsed="false">
      <c r="A206" s="48"/>
      <c r="B206" s="42"/>
      <c r="C206" s="42"/>
      <c r="D206" s="42"/>
      <c r="E206" s="42"/>
      <c r="F206" s="42"/>
      <c r="G206" s="42"/>
      <c r="H206" s="42"/>
      <c r="I206" s="42"/>
      <c r="J206" s="42"/>
    </row>
    <row r="207" customFormat="false" ht="27" hidden="false" customHeight="true" outlineLevel="0" collapsed="false">
      <c r="A207" s="48"/>
      <c r="B207" s="42"/>
      <c r="C207" s="42"/>
      <c r="D207" s="42"/>
      <c r="E207" s="42"/>
      <c r="F207" s="42"/>
      <c r="G207" s="42"/>
      <c r="H207" s="42"/>
      <c r="I207" s="42"/>
      <c r="J207" s="42"/>
    </row>
    <row r="208" customFormat="false" ht="27" hidden="false" customHeight="true" outlineLevel="0" collapsed="false">
      <c r="A208" s="48"/>
      <c r="B208" s="42"/>
      <c r="C208" s="42"/>
      <c r="D208" s="42"/>
      <c r="E208" s="42"/>
      <c r="F208" s="42"/>
      <c r="G208" s="42"/>
      <c r="H208" s="42"/>
      <c r="I208" s="42"/>
      <c r="J208" s="42"/>
    </row>
    <row r="209" customFormat="false" ht="27" hidden="false" customHeight="true" outlineLevel="0" collapsed="false">
      <c r="A209" s="48"/>
      <c r="B209" s="42"/>
      <c r="C209" s="42"/>
      <c r="D209" s="42"/>
      <c r="E209" s="42"/>
      <c r="F209" s="42"/>
      <c r="G209" s="42"/>
      <c r="H209" s="42"/>
      <c r="I209" s="42"/>
      <c r="J209" s="42"/>
    </row>
    <row r="210" customFormat="false" ht="27" hidden="false" customHeight="true" outlineLevel="0" collapsed="false">
      <c r="A210" s="48"/>
      <c r="B210" s="42"/>
      <c r="C210" s="42"/>
      <c r="D210" s="42"/>
      <c r="E210" s="42"/>
      <c r="F210" s="42"/>
      <c r="G210" s="42"/>
      <c r="H210" s="42"/>
      <c r="I210" s="42"/>
      <c r="J210" s="42"/>
    </row>
    <row r="211" customFormat="false" ht="27" hidden="false" customHeight="true" outlineLevel="0" collapsed="false">
      <c r="A211" s="48"/>
      <c r="B211" s="42"/>
      <c r="C211" s="42"/>
      <c r="D211" s="42"/>
      <c r="E211" s="42"/>
      <c r="F211" s="42"/>
      <c r="G211" s="42"/>
      <c r="H211" s="42"/>
      <c r="I211" s="42"/>
      <c r="J211" s="42"/>
    </row>
    <row r="212" customFormat="false" ht="27" hidden="false" customHeight="true" outlineLevel="0" collapsed="false">
      <c r="A212" s="48"/>
      <c r="B212" s="42"/>
      <c r="C212" s="42"/>
      <c r="D212" s="42"/>
      <c r="E212" s="42"/>
      <c r="F212" s="42"/>
      <c r="G212" s="42"/>
      <c r="H212" s="42"/>
      <c r="I212" s="42"/>
      <c r="J212" s="42"/>
    </row>
    <row r="213" customFormat="false" ht="27" hidden="false" customHeight="true" outlineLevel="0" collapsed="false">
      <c r="A213" s="48"/>
      <c r="B213" s="42"/>
      <c r="C213" s="42"/>
      <c r="D213" s="42"/>
      <c r="E213" s="42"/>
      <c r="F213" s="42"/>
      <c r="G213" s="42"/>
      <c r="H213" s="42"/>
      <c r="I213" s="42"/>
      <c r="J213" s="42"/>
    </row>
    <row r="214" customFormat="false" ht="27" hidden="false" customHeight="true" outlineLevel="0" collapsed="false">
      <c r="A214" s="48"/>
      <c r="B214" s="42"/>
      <c r="C214" s="42"/>
      <c r="D214" s="42"/>
      <c r="E214" s="42"/>
      <c r="F214" s="42"/>
      <c r="G214" s="42"/>
      <c r="H214" s="42"/>
      <c r="I214" s="42"/>
      <c r="J214" s="42"/>
    </row>
    <row r="215" customFormat="false" ht="27" hidden="false" customHeight="true" outlineLevel="0" collapsed="false">
      <c r="A215" s="48"/>
      <c r="B215" s="42"/>
      <c r="C215" s="42"/>
      <c r="D215" s="42"/>
      <c r="E215" s="42"/>
      <c r="F215" s="42"/>
      <c r="G215" s="42"/>
      <c r="H215" s="42"/>
      <c r="I215" s="42"/>
      <c r="J215" s="42"/>
    </row>
  </sheetData>
  <mergeCells count="6">
    <mergeCell ref="A1:C1"/>
    <mergeCell ref="D1:F1"/>
    <mergeCell ref="G1:J1"/>
    <mergeCell ref="A2:J2"/>
    <mergeCell ref="A4:J4"/>
    <mergeCell ref="A5:J5"/>
  </mergeCells>
  <dataValidations count="4">
    <dataValidation allowBlank="true" error="Choisir une valeur autorisée ; une donnée absente reste vide." errorStyle="stop" errorTitle="Saisie à vérifier" operator="between" showDropDown="false" showErrorMessage="true" showInputMessage="false" sqref="F16:F215" type="list">
      <formula1>"Affichage,Lecture,Citation,Exécution,Décision,Réemploi"</formula1>
      <formula2>0</formula2>
    </dataValidation>
    <dataValidation allowBlank="true" error="Choisir une valeur autorisée ; une donnée absente reste vide." errorStyle="stop" errorTitle="Saisie à vérifier" operator="between" showDropDown="false" showErrorMessage="true" showInputMessage="false" sqref="I16:I215" type="list">
      <formula1>"Réel,Fictif,Test"</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H16:H215" type="decimal">
      <formula1>0</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A16:A215"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26"/>
    <col collapsed="false" customWidth="true" hidden="false" outlineLevel="0" max="3" min="3" style="1" width="31"/>
    <col collapsed="false" customWidth="true" hidden="false" outlineLevel="0" max="4" min="4" style="1" width="28"/>
    <col collapsed="false" customWidth="true" hidden="false" outlineLevel="0" max="5" min="5" style="1" width="37"/>
    <col collapsed="false" customWidth="true" hidden="false" outlineLevel="0" max="6" min="6" style="1" width="24"/>
    <col collapsed="false" customWidth="true" hidden="false" outlineLevel="0" max="7" min="7" style="1" width="32"/>
    <col collapsed="false" customWidth="true" hidden="false" outlineLevel="0" max="8" min="8" style="1" width="18"/>
    <col collapsed="false" customWidth="true" hidden="false" outlineLevel="0" max="10" min="9" style="1" width="13"/>
    <col collapsed="false" customWidth="true" hidden="false" outlineLevel="0" max="11" min="11" style="1" width="17"/>
    <col collapsed="false" customWidth="true" hidden="false" outlineLevel="0" max="12" min="12" style="1" width="21"/>
  </cols>
  <sheetData>
    <row r="1" customFormat="false" ht="24.75" hidden="false" customHeight="true" outlineLevel="0" collapsed="false">
      <c r="A1" s="31" t="str">
        <f aca="false">IFERROR(HYPERLINK("#'00_Accueil'!A1","ACCUEIL"),"ACCUEIL")</f>
        <v>ACCUEIL</v>
      </c>
      <c r="B1" s="31"/>
      <c r="C1" s="31"/>
      <c r="D1" s="31" t="str">
        <f aca="false">IFERROR(HYPERLINK("#'04_Guide'!A1","GUIDE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49" t="s">
        <v>606</v>
      </c>
      <c r="B2" s="49"/>
      <c r="C2" s="49"/>
      <c r="D2" s="49"/>
      <c r="E2" s="49"/>
      <c r="F2" s="49"/>
      <c r="G2" s="49"/>
      <c r="H2" s="49"/>
      <c r="I2" s="49"/>
      <c r="J2" s="49"/>
      <c r="K2" s="49"/>
      <c r="L2" s="49"/>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1065</v>
      </c>
      <c r="B4" s="33"/>
      <c r="C4" s="33"/>
      <c r="D4" s="33"/>
      <c r="E4" s="33"/>
      <c r="F4" s="33"/>
      <c r="G4" s="33"/>
      <c r="H4" s="33"/>
      <c r="I4" s="33"/>
      <c r="J4" s="33"/>
      <c r="K4" s="33"/>
      <c r="L4" s="33"/>
    </row>
    <row r="5" customFormat="false" ht="27" hidden="false" customHeight="true" outlineLevel="0" collapsed="false">
      <c r="A5" s="4"/>
      <c r="B5" s="4"/>
      <c r="C5" s="4"/>
      <c r="D5" s="4"/>
      <c r="E5" s="4"/>
      <c r="F5" s="4"/>
      <c r="G5" s="4"/>
      <c r="H5" s="4"/>
      <c r="I5" s="4"/>
      <c r="J5" s="4"/>
      <c r="K5" s="4"/>
      <c r="L5" s="4"/>
    </row>
    <row r="6" customFormat="false" ht="42" hidden="false" customHeight="true" outlineLevel="0" collapsed="false">
      <c r="A6" s="35" t="s">
        <v>775</v>
      </c>
      <c r="B6" s="35" t="s">
        <v>495</v>
      </c>
      <c r="C6" s="35" t="s">
        <v>1066</v>
      </c>
      <c r="D6" s="35" t="s">
        <v>1067</v>
      </c>
      <c r="E6" s="35" t="s">
        <v>1068</v>
      </c>
      <c r="F6" s="35" t="s">
        <v>1069</v>
      </c>
      <c r="G6" s="35" t="s">
        <v>1070</v>
      </c>
      <c r="H6" s="35" t="s">
        <v>592</v>
      </c>
      <c r="I6" s="35" t="s">
        <v>68</v>
      </c>
      <c r="J6" s="35" t="s">
        <v>1071</v>
      </c>
      <c r="K6" s="35" t="s">
        <v>780</v>
      </c>
      <c r="L6" s="35" t="s">
        <v>1072</v>
      </c>
    </row>
    <row r="7" customFormat="false" ht="42" hidden="false" customHeight="true" outlineLevel="0" collapsed="false">
      <c r="A7" s="38" t="s">
        <v>1073</v>
      </c>
      <c r="B7" s="38" t="s">
        <v>1074</v>
      </c>
      <c r="C7" s="38" t="s">
        <v>1075</v>
      </c>
      <c r="D7" s="38" t="s">
        <v>1076</v>
      </c>
      <c r="E7" s="38" t="s">
        <v>1077</v>
      </c>
      <c r="F7" s="38" t="s">
        <v>1078</v>
      </c>
      <c r="G7" s="38" t="s">
        <v>1079</v>
      </c>
      <c r="H7" s="38" t="s">
        <v>664</v>
      </c>
      <c r="I7" s="38" t="s">
        <v>808</v>
      </c>
      <c r="J7" s="38" t="s">
        <v>1080</v>
      </c>
      <c r="K7" s="47"/>
      <c r="L7" s="38" t="s">
        <v>1081</v>
      </c>
    </row>
    <row r="8" customFormat="false" ht="42" hidden="false" customHeight="true" outlineLevel="0" collapsed="false">
      <c r="A8" s="38" t="s">
        <v>1082</v>
      </c>
      <c r="B8" s="38" t="s">
        <v>1083</v>
      </c>
      <c r="C8" s="38" t="s">
        <v>1084</v>
      </c>
      <c r="D8" s="38" t="s">
        <v>1085</v>
      </c>
      <c r="E8" s="38" t="s">
        <v>1086</v>
      </c>
      <c r="F8" s="38" t="s">
        <v>1087</v>
      </c>
      <c r="G8" s="38" t="s">
        <v>1088</v>
      </c>
      <c r="H8" s="38" t="s">
        <v>572</v>
      </c>
      <c r="I8" s="38" t="s">
        <v>808</v>
      </c>
      <c r="J8" s="38" t="s">
        <v>1080</v>
      </c>
      <c r="K8" s="47"/>
      <c r="L8" s="38" t="s">
        <v>1089</v>
      </c>
    </row>
    <row r="9" customFormat="false" ht="42" hidden="false" customHeight="true" outlineLevel="0" collapsed="false">
      <c r="A9" s="38" t="s">
        <v>1090</v>
      </c>
      <c r="B9" s="38" t="s">
        <v>1091</v>
      </c>
      <c r="C9" s="38" t="s">
        <v>1092</v>
      </c>
      <c r="D9" s="38" t="s">
        <v>1093</v>
      </c>
      <c r="E9" s="38" t="s">
        <v>1094</v>
      </c>
      <c r="F9" s="38" t="s">
        <v>1095</v>
      </c>
      <c r="G9" s="38" t="s">
        <v>1096</v>
      </c>
      <c r="H9" s="38" t="s">
        <v>767</v>
      </c>
      <c r="I9" s="38" t="s">
        <v>808</v>
      </c>
      <c r="J9" s="38" t="s">
        <v>1080</v>
      </c>
      <c r="K9" s="47"/>
      <c r="L9" s="38" t="s">
        <v>1097</v>
      </c>
    </row>
    <row r="10" customFormat="false" ht="42" hidden="false" customHeight="true" outlineLevel="0" collapsed="false">
      <c r="A10" s="38" t="s">
        <v>1098</v>
      </c>
      <c r="B10" s="38" t="s">
        <v>1099</v>
      </c>
      <c r="C10" s="38" t="s">
        <v>1100</v>
      </c>
      <c r="D10" s="38" t="s">
        <v>1101</v>
      </c>
      <c r="E10" s="38" t="s">
        <v>1102</v>
      </c>
      <c r="F10" s="38" t="s">
        <v>1103</v>
      </c>
      <c r="G10" s="38" t="s">
        <v>1104</v>
      </c>
      <c r="H10" s="38" t="s">
        <v>572</v>
      </c>
      <c r="I10" s="38" t="s">
        <v>808</v>
      </c>
      <c r="J10" s="38" t="s">
        <v>1080</v>
      </c>
      <c r="K10" s="47"/>
      <c r="L10" s="38" t="s">
        <v>1105</v>
      </c>
    </row>
    <row r="11" customFormat="false" ht="42" hidden="false" customHeight="true" outlineLevel="0" collapsed="false">
      <c r="A11" s="38" t="s">
        <v>1106</v>
      </c>
      <c r="B11" s="38" t="s">
        <v>1107</v>
      </c>
      <c r="C11" s="38" t="s">
        <v>1108</v>
      </c>
      <c r="D11" s="38" t="s">
        <v>1109</v>
      </c>
      <c r="E11" s="38" t="s">
        <v>1110</v>
      </c>
      <c r="F11" s="38" t="s">
        <v>1111</v>
      </c>
      <c r="G11" s="38" t="s">
        <v>1112</v>
      </c>
      <c r="H11" s="38" t="s">
        <v>570</v>
      </c>
      <c r="I11" s="38" t="s">
        <v>808</v>
      </c>
      <c r="J11" s="38" t="s">
        <v>1113</v>
      </c>
      <c r="K11" s="47"/>
      <c r="L11" s="38" t="s">
        <v>1114</v>
      </c>
    </row>
    <row r="12" customFormat="false" ht="42" hidden="false" customHeight="true" outlineLevel="0" collapsed="false">
      <c r="A12" s="38" t="s">
        <v>1115</v>
      </c>
      <c r="B12" s="38" t="s">
        <v>1116</v>
      </c>
      <c r="C12" s="38" t="s">
        <v>1117</v>
      </c>
      <c r="D12" s="38" t="s">
        <v>1118</v>
      </c>
      <c r="E12" s="38" t="s">
        <v>1119</v>
      </c>
      <c r="F12" s="38" t="s">
        <v>64</v>
      </c>
      <c r="G12" s="38" t="s">
        <v>1120</v>
      </c>
      <c r="H12" s="38" t="s">
        <v>664</v>
      </c>
      <c r="I12" s="38" t="s">
        <v>808</v>
      </c>
      <c r="J12" s="38" t="s">
        <v>1113</v>
      </c>
      <c r="K12" s="47"/>
      <c r="L12" s="38" t="s">
        <v>1121</v>
      </c>
    </row>
    <row r="13" customFormat="false" ht="27" hidden="false" customHeight="true" outlineLevel="0" collapsed="false">
      <c r="A13" s="38" t="s">
        <v>1122</v>
      </c>
      <c r="B13" s="38"/>
      <c r="C13" s="38"/>
      <c r="D13" s="38"/>
      <c r="E13" s="38"/>
      <c r="F13" s="38"/>
      <c r="G13" s="38"/>
      <c r="H13" s="38"/>
      <c r="I13" s="38" t="s">
        <v>808</v>
      </c>
      <c r="J13" s="38" t="s">
        <v>1113</v>
      </c>
      <c r="K13" s="47"/>
      <c r="L13" s="38"/>
    </row>
    <row r="14" customFormat="false" ht="27" hidden="false" customHeight="true" outlineLevel="0" collapsed="false">
      <c r="A14" s="38" t="s">
        <v>1123</v>
      </c>
      <c r="B14" s="38"/>
      <c r="C14" s="38"/>
      <c r="D14" s="38"/>
      <c r="E14" s="38"/>
      <c r="F14" s="38"/>
      <c r="G14" s="38"/>
      <c r="H14" s="38"/>
      <c r="I14" s="38" t="s">
        <v>808</v>
      </c>
      <c r="J14" s="38" t="s">
        <v>1113</v>
      </c>
      <c r="K14" s="47"/>
      <c r="L14" s="38"/>
    </row>
    <row r="15" customFormat="false" ht="27" hidden="false" customHeight="true" outlineLevel="0" collapsed="false">
      <c r="A15" s="38" t="s">
        <v>1124</v>
      </c>
      <c r="B15" s="38"/>
      <c r="C15" s="38"/>
      <c r="D15" s="38"/>
      <c r="E15" s="38"/>
      <c r="F15" s="38"/>
      <c r="G15" s="38"/>
      <c r="H15" s="38"/>
      <c r="I15" s="38" t="s">
        <v>808</v>
      </c>
      <c r="J15" s="38" t="s">
        <v>1113</v>
      </c>
      <c r="K15" s="47"/>
      <c r="L15" s="38"/>
    </row>
    <row r="16" customFormat="false" ht="27" hidden="false" customHeight="true" outlineLevel="0" collapsed="false">
      <c r="A16" s="38" t="s">
        <v>1125</v>
      </c>
      <c r="B16" s="38"/>
      <c r="C16" s="38"/>
      <c r="D16" s="38"/>
      <c r="E16" s="38"/>
      <c r="F16" s="38"/>
      <c r="G16" s="38"/>
      <c r="H16" s="38"/>
      <c r="I16" s="38" t="s">
        <v>808</v>
      </c>
      <c r="J16" s="38" t="s">
        <v>1113</v>
      </c>
      <c r="K16" s="47"/>
      <c r="L16" s="38"/>
    </row>
    <row r="17" customFormat="false" ht="27" hidden="false" customHeight="true" outlineLevel="0" collapsed="false">
      <c r="A17" s="38" t="s">
        <v>1126</v>
      </c>
      <c r="B17" s="38"/>
      <c r="C17" s="38"/>
      <c r="D17" s="38"/>
      <c r="E17" s="38"/>
      <c r="F17" s="38"/>
      <c r="G17" s="38"/>
      <c r="H17" s="38"/>
      <c r="I17" s="38" t="s">
        <v>808</v>
      </c>
      <c r="J17" s="38" t="s">
        <v>1113</v>
      </c>
      <c r="K17" s="47"/>
      <c r="L17" s="38"/>
    </row>
    <row r="18" customFormat="false" ht="27" hidden="false" customHeight="true" outlineLevel="0" collapsed="false">
      <c r="A18" s="38" t="s">
        <v>1127</v>
      </c>
      <c r="B18" s="38"/>
      <c r="C18" s="38"/>
      <c r="D18" s="38"/>
      <c r="E18" s="38"/>
      <c r="F18" s="38"/>
      <c r="G18" s="38"/>
      <c r="H18" s="38"/>
      <c r="I18" s="38" t="s">
        <v>808</v>
      </c>
      <c r="J18" s="38" t="s">
        <v>1113</v>
      </c>
      <c r="K18" s="47"/>
      <c r="L18" s="38"/>
    </row>
    <row r="19" customFormat="false" ht="27" hidden="false" customHeight="true" outlineLevel="0" collapsed="false">
      <c r="A19" s="38" t="s">
        <v>1128</v>
      </c>
      <c r="B19" s="38"/>
      <c r="C19" s="38"/>
      <c r="D19" s="38"/>
      <c r="E19" s="38"/>
      <c r="F19" s="38"/>
      <c r="G19" s="38"/>
      <c r="H19" s="38"/>
      <c r="I19" s="38" t="s">
        <v>808</v>
      </c>
      <c r="J19" s="38" t="s">
        <v>1113</v>
      </c>
      <c r="K19" s="47"/>
      <c r="L19" s="38"/>
    </row>
    <row r="20" customFormat="false" ht="27" hidden="false" customHeight="true" outlineLevel="0" collapsed="false">
      <c r="A20" s="38" t="s">
        <v>1129</v>
      </c>
      <c r="B20" s="38"/>
      <c r="C20" s="38"/>
      <c r="D20" s="38"/>
      <c r="E20" s="38"/>
      <c r="F20" s="38"/>
      <c r="G20" s="38"/>
      <c r="H20" s="38"/>
      <c r="I20" s="38" t="s">
        <v>808</v>
      </c>
      <c r="J20" s="38" t="s">
        <v>1113</v>
      </c>
      <c r="K20" s="47"/>
      <c r="L20" s="38"/>
    </row>
    <row r="21" customFormat="false" ht="27" hidden="false" customHeight="true" outlineLevel="0" collapsed="false">
      <c r="A21" s="38" t="s">
        <v>1130</v>
      </c>
      <c r="B21" s="38"/>
      <c r="C21" s="38"/>
      <c r="D21" s="38"/>
      <c r="E21" s="38"/>
      <c r="F21" s="38"/>
      <c r="G21" s="38"/>
      <c r="H21" s="38"/>
      <c r="I21" s="38" t="s">
        <v>808</v>
      </c>
      <c r="J21" s="38" t="s">
        <v>1113</v>
      </c>
      <c r="K21" s="47"/>
      <c r="L21" s="38"/>
    </row>
    <row r="22" customFormat="false" ht="27" hidden="false" customHeight="true" outlineLevel="0" collapsed="false">
      <c r="A22" s="38" t="s">
        <v>1131</v>
      </c>
      <c r="B22" s="38"/>
      <c r="C22" s="38"/>
      <c r="D22" s="38"/>
      <c r="E22" s="38"/>
      <c r="F22" s="38"/>
      <c r="G22" s="38"/>
      <c r="H22" s="38"/>
      <c r="I22" s="38" t="s">
        <v>808</v>
      </c>
      <c r="J22" s="38" t="s">
        <v>1113</v>
      </c>
      <c r="K22" s="47"/>
      <c r="L22" s="38"/>
    </row>
    <row r="23" customFormat="false" ht="27" hidden="false" customHeight="true" outlineLevel="0" collapsed="false">
      <c r="A23" s="38" t="s">
        <v>1132</v>
      </c>
      <c r="B23" s="38"/>
      <c r="C23" s="38"/>
      <c r="D23" s="38"/>
      <c r="E23" s="38"/>
      <c r="F23" s="38"/>
      <c r="G23" s="38"/>
      <c r="H23" s="38"/>
      <c r="I23" s="38" t="s">
        <v>808</v>
      </c>
      <c r="J23" s="38" t="s">
        <v>1113</v>
      </c>
      <c r="K23" s="47"/>
      <c r="L23" s="38"/>
    </row>
    <row r="24" customFormat="false" ht="27" hidden="false" customHeight="true" outlineLevel="0" collapsed="false">
      <c r="A24" s="38" t="s">
        <v>1133</v>
      </c>
      <c r="B24" s="38"/>
      <c r="C24" s="38"/>
      <c r="D24" s="38"/>
      <c r="E24" s="38"/>
      <c r="F24" s="38"/>
      <c r="G24" s="38"/>
      <c r="H24" s="38"/>
      <c r="I24" s="38" t="s">
        <v>808</v>
      </c>
      <c r="J24" s="38" t="s">
        <v>1113</v>
      </c>
      <c r="K24" s="47"/>
      <c r="L24" s="38"/>
    </row>
    <row r="25" customFormat="false" ht="27" hidden="false" customHeight="true" outlineLevel="0" collapsed="false">
      <c r="A25" s="38" t="s">
        <v>1134</v>
      </c>
      <c r="B25" s="38"/>
      <c r="C25" s="38"/>
      <c r="D25" s="38"/>
      <c r="E25" s="38"/>
      <c r="F25" s="38"/>
      <c r="G25" s="38"/>
      <c r="H25" s="38"/>
      <c r="I25" s="38" t="s">
        <v>808</v>
      </c>
      <c r="J25" s="38" t="s">
        <v>1113</v>
      </c>
      <c r="K25" s="47"/>
      <c r="L25" s="38"/>
    </row>
    <row r="26" customFormat="false" ht="27" hidden="false" customHeight="true" outlineLevel="0" collapsed="false">
      <c r="A26" s="38" t="s">
        <v>1135</v>
      </c>
      <c r="B26" s="38"/>
      <c r="C26" s="38"/>
      <c r="D26" s="38"/>
      <c r="E26" s="38"/>
      <c r="F26" s="38"/>
      <c r="G26" s="38"/>
      <c r="H26" s="38"/>
      <c r="I26" s="38" t="s">
        <v>808</v>
      </c>
      <c r="J26" s="38" t="s">
        <v>1113</v>
      </c>
      <c r="K26" s="47"/>
      <c r="L26" s="38"/>
    </row>
    <row r="27" customFormat="false" ht="27" hidden="false" customHeight="true" outlineLevel="0" collapsed="false">
      <c r="A27" s="38" t="s">
        <v>1136</v>
      </c>
      <c r="B27" s="38"/>
      <c r="C27" s="38"/>
      <c r="D27" s="38"/>
      <c r="E27" s="38"/>
      <c r="F27" s="38"/>
      <c r="G27" s="38"/>
      <c r="H27" s="38"/>
      <c r="I27" s="38" t="s">
        <v>808</v>
      </c>
      <c r="J27" s="38" t="s">
        <v>1113</v>
      </c>
      <c r="K27" s="47"/>
      <c r="L27" s="38"/>
    </row>
    <row r="28" customFormat="false" ht="27" hidden="false" customHeight="true" outlineLevel="0" collapsed="false">
      <c r="A28" s="38" t="s">
        <v>1137</v>
      </c>
      <c r="B28" s="38"/>
      <c r="C28" s="38"/>
      <c r="D28" s="38"/>
      <c r="E28" s="38"/>
      <c r="F28" s="38"/>
      <c r="G28" s="38"/>
      <c r="H28" s="38"/>
      <c r="I28" s="38" t="s">
        <v>808</v>
      </c>
      <c r="J28" s="38" t="s">
        <v>1113</v>
      </c>
      <c r="K28" s="47"/>
      <c r="L28" s="38"/>
    </row>
    <row r="29" customFormat="false" ht="27" hidden="false" customHeight="true" outlineLevel="0" collapsed="false">
      <c r="A29" s="38" t="s">
        <v>1138</v>
      </c>
      <c r="B29" s="38"/>
      <c r="C29" s="38"/>
      <c r="D29" s="38"/>
      <c r="E29" s="38"/>
      <c r="F29" s="38"/>
      <c r="G29" s="38"/>
      <c r="H29" s="38"/>
      <c r="I29" s="38" t="s">
        <v>808</v>
      </c>
      <c r="J29" s="38" t="s">
        <v>1113</v>
      </c>
      <c r="K29" s="47"/>
      <c r="L29" s="38"/>
    </row>
    <row r="30" customFormat="false" ht="27" hidden="false" customHeight="true" outlineLevel="0" collapsed="false">
      <c r="A30" s="38" t="s">
        <v>1139</v>
      </c>
      <c r="B30" s="38"/>
      <c r="C30" s="38"/>
      <c r="D30" s="38"/>
      <c r="E30" s="38"/>
      <c r="F30" s="38"/>
      <c r="G30" s="38"/>
      <c r="H30" s="38"/>
      <c r="I30" s="38" t="s">
        <v>808</v>
      </c>
      <c r="J30" s="38" t="s">
        <v>1113</v>
      </c>
      <c r="K30" s="47"/>
      <c r="L30" s="38"/>
    </row>
    <row r="31" customFormat="false" ht="27" hidden="false" customHeight="true" outlineLevel="0" collapsed="false">
      <c r="A31" s="38" t="s">
        <v>1140</v>
      </c>
      <c r="B31" s="38"/>
      <c r="C31" s="38"/>
      <c r="D31" s="38"/>
      <c r="E31" s="38"/>
      <c r="F31" s="38"/>
      <c r="G31" s="38"/>
      <c r="H31" s="38"/>
      <c r="I31" s="38" t="s">
        <v>808</v>
      </c>
      <c r="J31" s="38" t="s">
        <v>1113</v>
      </c>
      <c r="K31" s="47"/>
      <c r="L31" s="38"/>
    </row>
    <row r="32" customFormat="false" ht="27" hidden="false" customHeight="true" outlineLevel="0" collapsed="false">
      <c r="A32" s="38" t="s">
        <v>1141</v>
      </c>
      <c r="B32" s="38"/>
      <c r="C32" s="38"/>
      <c r="D32" s="38"/>
      <c r="E32" s="38"/>
      <c r="F32" s="38"/>
      <c r="G32" s="38"/>
      <c r="H32" s="38"/>
      <c r="I32" s="38" t="s">
        <v>808</v>
      </c>
      <c r="J32" s="38" t="s">
        <v>1113</v>
      </c>
      <c r="K32" s="47"/>
      <c r="L32" s="38"/>
    </row>
    <row r="33" customFormat="false" ht="27" hidden="false" customHeight="true" outlineLevel="0" collapsed="false">
      <c r="A33" s="38" t="s">
        <v>1142</v>
      </c>
      <c r="B33" s="38"/>
      <c r="C33" s="38"/>
      <c r="D33" s="38"/>
      <c r="E33" s="38"/>
      <c r="F33" s="38"/>
      <c r="G33" s="38"/>
      <c r="H33" s="38"/>
      <c r="I33" s="38" t="s">
        <v>808</v>
      </c>
      <c r="J33" s="38" t="s">
        <v>1113</v>
      </c>
      <c r="K33" s="47"/>
      <c r="L33" s="38"/>
    </row>
    <row r="34" customFormat="false" ht="27" hidden="false" customHeight="true" outlineLevel="0" collapsed="false">
      <c r="A34" s="38" t="s">
        <v>1143</v>
      </c>
      <c r="B34" s="38"/>
      <c r="C34" s="38"/>
      <c r="D34" s="38"/>
      <c r="E34" s="38"/>
      <c r="F34" s="38"/>
      <c r="G34" s="38"/>
      <c r="H34" s="38"/>
      <c r="I34" s="38" t="s">
        <v>808</v>
      </c>
      <c r="J34" s="38" t="s">
        <v>1113</v>
      </c>
      <c r="K34" s="47"/>
      <c r="L34" s="38"/>
    </row>
    <row r="35" customFormat="false" ht="27" hidden="false" customHeight="true" outlineLevel="0" collapsed="false">
      <c r="A35" s="38" t="s">
        <v>1144</v>
      </c>
      <c r="B35" s="38"/>
      <c r="C35" s="38"/>
      <c r="D35" s="38"/>
      <c r="E35" s="38"/>
      <c r="F35" s="38"/>
      <c r="G35" s="38"/>
      <c r="H35" s="38"/>
      <c r="I35" s="38" t="s">
        <v>808</v>
      </c>
      <c r="J35" s="38" t="s">
        <v>1113</v>
      </c>
      <c r="K35" s="47"/>
      <c r="L35" s="38"/>
    </row>
    <row r="36" customFormat="false" ht="27" hidden="false" customHeight="true" outlineLevel="0" collapsed="false">
      <c r="A36" s="38" t="s">
        <v>1145</v>
      </c>
      <c r="B36" s="38"/>
      <c r="C36" s="38"/>
      <c r="D36" s="38"/>
      <c r="E36" s="38"/>
      <c r="F36" s="38"/>
      <c r="G36" s="38"/>
      <c r="H36" s="38"/>
      <c r="I36" s="38" t="s">
        <v>808</v>
      </c>
      <c r="J36" s="38" t="s">
        <v>1113</v>
      </c>
      <c r="K36" s="47"/>
      <c r="L36" s="38"/>
    </row>
    <row r="37" customFormat="false" ht="27" hidden="false" customHeight="true" outlineLevel="0" collapsed="false">
      <c r="A37" s="42"/>
      <c r="B37" s="42"/>
      <c r="C37" s="42"/>
      <c r="D37" s="42"/>
      <c r="E37" s="42"/>
      <c r="F37" s="42"/>
      <c r="G37" s="42"/>
      <c r="H37" s="42"/>
      <c r="I37" s="42"/>
      <c r="J37" s="42"/>
      <c r="K37" s="48"/>
      <c r="L37" s="42"/>
    </row>
    <row r="38" customFormat="false" ht="27" hidden="false" customHeight="true" outlineLevel="0" collapsed="false">
      <c r="A38" s="42"/>
      <c r="B38" s="42"/>
      <c r="C38" s="42"/>
      <c r="D38" s="42"/>
      <c r="E38" s="42"/>
      <c r="F38" s="42"/>
      <c r="G38" s="42"/>
      <c r="H38" s="42"/>
      <c r="I38" s="42"/>
      <c r="J38" s="42"/>
      <c r="K38" s="48"/>
      <c r="L38" s="42"/>
    </row>
    <row r="39" customFormat="false" ht="27" hidden="false" customHeight="true" outlineLevel="0" collapsed="false">
      <c r="A39" s="42"/>
      <c r="B39" s="42"/>
      <c r="C39" s="42"/>
      <c r="D39" s="42"/>
      <c r="E39" s="42"/>
      <c r="F39" s="42"/>
      <c r="G39" s="42"/>
      <c r="H39" s="42"/>
      <c r="I39" s="42"/>
      <c r="J39" s="42"/>
      <c r="K39" s="48"/>
      <c r="L39" s="42"/>
    </row>
    <row r="40" customFormat="false" ht="27" hidden="false" customHeight="true" outlineLevel="0" collapsed="false">
      <c r="A40" s="42"/>
      <c r="B40" s="42"/>
      <c r="C40" s="42"/>
      <c r="D40" s="42"/>
      <c r="E40" s="42"/>
      <c r="F40" s="42"/>
      <c r="G40" s="42"/>
      <c r="H40" s="42"/>
      <c r="I40" s="42"/>
      <c r="J40" s="42"/>
      <c r="K40" s="48"/>
      <c r="L40" s="42"/>
    </row>
    <row r="41" customFormat="false" ht="27" hidden="false" customHeight="true" outlineLevel="0" collapsed="false">
      <c r="A41" s="42"/>
      <c r="B41" s="42"/>
      <c r="C41" s="42"/>
      <c r="D41" s="42"/>
      <c r="E41" s="42"/>
      <c r="F41" s="42"/>
      <c r="G41" s="42"/>
      <c r="H41" s="42"/>
      <c r="I41" s="42"/>
      <c r="J41" s="42"/>
      <c r="K41" s="48"/>
      <c r="L41" s="42"/>
    </row>
    <row r="42" customFormat="false" ht="27" hidden="false" customHeight="true" outlineLevel="0" collapsed="false">
      <c r="A42" s="42"/>
      <c r="B42" s="42"/>
      <c r="C42" s="42"/>
      <c r="D42" s="42"/>
      <c r="E42" s="42"/>
      <c r="F42" s="42"/>
      <c r="G42" s="42"/>
      <c r="H42" s="42"/>
      <c r="I42" s="42"/>
      <c r="J42" s="42"/>
      <c r="K42" s="48"/>
      <c r="L42" s="42"/>
    </row>
    <row r="43" customFormat="false" ht="27" hidden="false" customHeight="true" outlineLevel="0" collapsed="false">
      <c r="A43" s="42"/>
      <c r="B43" s="42"/>
      <c r="C43" s="42"/>
      <c r="D43" s="42"/>
      <c r="E43" s="42"/>
      <c r="F43" s="42"/>
      <c r="G43" s="42"/>
      <c r="H43" s="42"/>
      <c r="I43" s="42"/>
      <c r="J43" s="42"/>
      <c r="K43" s="48"/>
      <c r="L43" s="42"/>
    </row>
    <row r="44" customFormat="false" ht="27" hidden="false" customHeight="true" outlineLevel="0" collapsed="false">
      <c r="A44" s="42"/>
      <c r="B44" s="42"/>
      <c r="C44" s="42"/>
      <c r="D44" s="42"/>
      <c r="E44" s="42"/>
      <c r="F44" s="42"/>
      <c r="G44" s="42"/>
      <c r="H44" s="42"/>
      <c r="I44" s="42"/>
      <c r="J44" s="42"/>
      <c r="K44" s="48"/>
      <c r="L44" s="42"/>
    </row>
    <row r="45" customFormat="false" ht="27" hidden="false" customHeight="true" outlineLevel="0" collapsed="false">
      <c r="A45" s="42"/>
      <c r="B45" s="42"/>
      <c r="C45" s="42"/>
      <c r="D45" s="42"/>
      <c r="E45" s="42"/>
      <c r="F45" s="42"/>
      <c r="G45" s="42"/>
      <c r="H45" s="42"/>
      <c r="I45" s="42"/>
      <c r="J45" s="42"/>
      <c r="K45" s="48"/>
      <c r="L45" s="42"/>
    </row>
    <row r="46" customFormat="false" ht="27" hidden="false" customHeight="true" outlineLevel="0" collapsed="false">
      <c r="A46" s="42"/>
      <c r="B46" s="42"/>
      <c r="C46" s="42"/>
      <c r="D46" s="42"/>
      <c r="E46" s="42"/>
      <c r="F46" s="42"/>
      <c r="G46" s="42"/>
      <c r="H46" s="42"/>
      <c r="I46" s="42"/>
      <c r="J46" s="42"/>
      <c r="K46" s="48"/>
      <c r="L46" s="42"/>
    </row>
    <row r="47" customFormat="false" ht="27" hidden="false" customHeight="true" outlineLevel="0" collapsed="false">
      <c r="A47" s="42"/>
      <c r="B47" s="42"/>
      <c r="C47" s="42"/>
      <c r="D47" s="42"/>
      <c r="E47" s="42"/>
      <c r="F47" s="42"/>
      <c r="G47" s="42"/>
      <c r="H47" s="42"/>
      <c r="I47" s="42"/>
      <c r="J47" s="42"/>
      <c r="K47" s="48"/>
      <c r="L47" s="42"/>
    </row>
    <row r="48" customFormat="false" ht="27" hidden="false" customHeight="true" outlineLevel="0" collapsed="false">
      <c r="A48" s="42"/>
      <c r="B48" s="42"/>
      <c r="C48" s="42"/>
      <c r="D48" s="42"/>
      <c r="E48" s="42"/>
      <c r="F48" s="42"/>
      <c r="G48" s="42"/>
      <c r="H48" s="42"/>
      <c r="I48" s="42"/>
      <c r="J48" s="42"/>
      <c r="K48" s="48"/>
      <c r="L48" s="42"/>
    </row>
    <row r="49" customFormat="false" ht="27" hidden="false" customHeight="true" outlineLevel="0" collapsed="false">
      <c r="A49" s="42"/>
      <c r="B49" s="42"/>
      <c r="C49" s="42"/>
      <c r="D49" s="42"/>
      <c r="E49" s="42"/>
      <c r="F49" s="42"/>
      <c r="G49" s="42"/>
      <c r="H49" s="42"/>
      <c r="I49" s="42"/>
      <c r="J49" s="42"/>
      <c r="K49" s="48"/>
      <c r="L49" s="42"/>
    </row>
    <row r="50" customFormat="false" ht="27" hidden="false" customHeight="true" outlineLevel="0" collapsed="false">
      <c r="A50" s="42"/>
      <c r="B50" s="42"/>
      <c r="C50" s="42"/>
      <c r="D50" s="42"/>
      <c r="E50" s="42"/>
      <c r="F50" s="42"/>
      <c r="G50" s="42"/>
      <c r="H50" s="42"/>
      <c r="I50" s="42"/>
      <c r="J50" s="42"/>
      <c r="K50" s="48"/>
      <c r="L50" s="42"/>
    </row>
    <row r="51" customFormat="false" ht="27" hidden="false" customHeight="true" outlineLevel="0" collapsed="false">
      <c r="A51" s="42"/>
      <c r="B51" s="42"/>
      <c r="C51" s="42"/>
      <c r="D51" s="42"/>
      <c r="E51" s="42"/>
      <c r="F51" s="42"/>
      <c r="G51" s="42"/>
      <c r="H51" s="42"/>
      <c r="I51" s="42"/>
      <c r="J51" s="42"/>
      <c r="K51" s="48"/>
      <c r="L51" s="42"/>
    </row>
    <row r="52" customFormat="false" ht="27" hidden="false" customHeight="true" outlineLevel="0" collapsed="false">
      <c r="A52" s="42"/>
      <c r="B52" s="42"/>
      <c r="C52" s="42"/>
      <c r="D52" s="42"/>
      <c r="E52" s="42"/>
      <c r="F52" s="42"/>
      <c r="G52" s="42"/>
      <c r="H52" s="42"/>
      <c r="I52" s="42"/>
      <c r="J52" s="42"/>
      <c r="K52" s="48"/>
      <c r="L52" s="42"/>
    </row>
    <row r="53" customFormat="false" ht="27" hidden="false" customHeight="true" outlineLevel="0" collapsed="false">
      <c r="A53" s="42"/>
      <c r="B53" s="42"/>
      <c r="C53" s="42"/>
      <c r="D53" s="42"/>
      <c r="E53" s="42"/>
      <c r="F53" s="42"/>
      <c r="G53" s="42"/>
      <c r="H53" s="42"/>
      <c r="I53" s="42"/>
      <c r="J53" s="42"/>
      <c r="K53" s="48"/>
      <c r="L53" s="42"/>
    </row>
    <row r="54" customFormat="false" ht="27" hidden="false" customHeight="true" outlineLevel="0" collapsed="false">
      <c r="A54" s="42"/>
      <c r="B54" s="42"/>
      <c r="C54" s="42"/>
      <c r="D54" s="42"/>
      <c r="E54" s="42"/>
      <c r="F54" s="42"/>
      <c r="G54" s="42"/>
      <c r="H54" s="42"/>
      <c r="I54" s="42"/>
      <c r="J54" s="42"/>
      <c r="K54" s="48"/>
      <c r="L54" s="42"/>
    </row>
    <row r="55" customFormat="false" ht="27" hidden="false" customHeight="true" outlineLevel="0" collapsed="false">
      <c r="A55" s="42"/>
      <c r="B55" s="42"/>
      <c r="C55" s="42"/>
      <c r="D55" s="42"/>
      <c r="E55" s="42"/>
      <c r="F55" s="42"/>
      <c r="G55" s="42"/>
      <c r="H55" s="42"/>
      <c r="I55" s="42"/>
      <c r="J55" s="42"/>
      <c r="K55" s="48"/>
      <c r="L55" s="42"/>
    </row>
    <row r="56" customFormat="false" ht="27" hidden="false" customHeight="true" outlineLevel="0" collapsed="false">
      <c r="A56" s="42"/>
      <c r="B56" s="42"/>
      <c r="C56" s="42"/>
      <c r="D56" s="42"/>
      <c r="E56" s="42"/>
      <c r="F56" s="42"/>
      <c r="G56" s="42"/>
      <c r="H56" s="42"/>
      <c r="I56" s="42"/>
      <c r="J56" s="42"/>
      <c r="K56" s="48"/>
      <c r="L56" s="42"/>
    </row>
    <row r="57" customFormat="false" ht="27" hidden="false" customHeight="true" outlineLevel="0" collapsed="false">
      <c r="A57" s="42"/>
      <c r="B57" s="42"/>
      <c r="C57" s="42"/>
      <c r="D57" s="42"/>
      <c r="E57" s="42"/>
      <c r="F57" s="42"/>
      <c r="G57" s="42"/>
      <c r="H57" s="42"/>
      <c r="I57" s="42"/>
      <c r="J57" s="42"/>
      <c r="K57" s="48"/>
      <c r="L57" s="42"/>
    </row>
    <row r="58" customFormat="false" ht="27" hidden="false" customHeight="true" outlineLevel="0" collapsed="false">
      <c r="A58" s="42"/>
      <c r="B58" s="42"/>
      <c r="C58" s="42"/>
      <c r="D58" s="42"/>
      <c r="E58" s="42"/>
      <c r="F58" s="42"/>
      <c r="G58" s="42"/>
      <c r="H58" s="42"/>
      <c r="I58" s="42"/>
      <c r="J58" s="42"/>
      <c r="K58" s="48"/>
      <c r="L58" s="42"/>
    </row>
    <row r="59" customFormat="false" ht="27" hidden="false" customHeight="true" outlineLevel="0" collapsed="false">
      <c r="A59" s="42"/>
      <c r="B59" s="42"/>
      <c r="C59" s="42"/>
      <c r="D59" s="42"/>
      <c r="E59" s="42"/>
      <c r="F59" s="42"/>
      <c r="G59" s="42"/>
      <c r="H59" s="42"/>
      <c r="I59" s="42"/>
      <c r="J59" s="42"/>
      <c r="K59" s="48"/>
      <c r="L59" s="42"/>
    </row>
    <row r="60" customFormat="false" ht="27" hidden="false" customHeight="true" outlineLevel="0" collapsed="false">
      <c r="A60" s="42"/>
      <c r="B60" s="42"/>
      <c r="C60" s="42"/>
      <c r="D60" s="42"/>
      <c r="E60" s="42"/>
      <c r="F60" s="42"/>
      <c r="G60" s="42"/>
      <c r="H60" s="42"/>
      <c r="I60" s="42"/>
      <c r="J60" s="42"/>
      <c r="K60" s="48"/>
      <c r="L60" s="42"/>
    </row>
    <row r="61" customFormat="false" ht="27" hidden="false" customHeight="true" outlineLevel="0" collapsed="false">
      <c r="A61" s="42"/>
      <c r="B61" s="42"/>
      <c r="C61" s="42"/>
      <c r="D61" s="42"/>
      <c r="E61" s="42"/>
      <c r="F61" s="42"/>
      <c r="G61" s="42"/>
      <c r="H61" s="42"/>
      <c r="I61" s="42"/>
      <c r="J61" s="42"/>
      <c r="K61" s="48"/>
      <c r="L61" s="42"/>
    </row>
    <row r="62" customFormat="false" ht="27" hidden="false" customHeight="true" outlineLevel="0" collapsed="false">
      <c r="A62" s="42"/>
      <c r="B62" s="42"/>
      <c r="C62" s="42"/>
      <c r="D62" s="42"/>
      <c r="E62" s="42"/>
      <c r="F62" s="42"/>
      <c r="G62" s="42"/>
      <c r="H62" s="42"/>
      <c r="I62" s="42"/>
      <c r="J62" s="42"/>
      <c r="K62" s="48"/>
      <c r="L62" s="42"/>
    </row>
    <row r="63" customFormat="false" ht="27" hidden="false" customHeight="true" outlineLevel="0" collapsed="false">
      <c r="A63" s="42"/>
      <c r="B63" s="42"/>
      <c r="C63" s="42"/>
      <c r="D63" s="42"/>
      <c r="E63" s="42"/>
      <c r="F63" s="42"/>
      <c r="G63" s="42"/>
      <c r="H63" s="42"/>
      <c r="I63" s="42"/>
      <c r="J63" s="42"/>
      <c r="K63" s="48"/>
      <c r="L63" s="42"/>
    </row>
    <row r="64" customFormat="false" ht="27" hidden="false" customHeight="true" outlineLevel="0" collapsed="false">
      <c r="A64" s="42"/>
      <c r="B64" s="42"/>
      <c r="C64" s="42"/>
      <c r="D64" s="42"/>
      <c r="E64" s="42"/>
      <c r="F64" s="42"/>
      <c r="G64" s="42"/>
      <c r="H64" s="42"/>
      <c r="I64" s="42"/>
      <c r="J64" s="42"/>
      <c r="K64" s="48"/>
      <c r="L64" s="42"/>
    </row>
    <row r="65" customFormat="false" ht="27" hidden="false" customHeight="true" outlineLevel="0" collapsed="false">
      <c r="A65" s="42"/>
      <c r="B65" s="42"/>
      <c r="C65" s="42"/>
      <c r="D65" s="42"/>
      <c r="E65" s="42"/>
      <c r="F65" s="42"/>
      <c r="G65" s="42"/>
      <c r="H65" s="42"/>
      <c r="I65" s="42"/>
      <c r="J65" s="42"/>
      <c r="K65" s="48"/>
      <c r="L65" s="42"/>
    </row>
    <row r="66" customFormat="false" ht="27" hidden="false" customHeight="true" outlineLevel="0" collapsed="false">
      <c r="A66" s="42"/>
      <c r="B66" s="42"/>
      <c r="C66" s="42"/>
      <c r="D66" s="42"/>
      <c r="E66" s="42"/>
      <c r="F66" s="42"/>
      <c r="G66" s="42"/>
      <c r="H66" s="42"/>
      <c r="I66" s="42"/>
      <c r="J66" s="42"/>
      <c r="K66" s="48"/>
      <c r="L66" s="42"/>
    </row>
    <row r="67" customFormat="false" ht="27" hidden="false" customHeight="true" outlineLevel="0" collapsed="false">
      <c r="A67" s="42"/>
      <c r="B67" s="42"/>
      <c r="C67" s="42"/>
      <c r="D67" s="42"/>
      <c r="E67" s="42"/>
      <c r="F67" s="42"/>
      <c r="G67" s="42"/>
      <c r="H67" s="42"/>
      <c r="I67" s="42"/>
      <c r="J67" s="42"/>
      <c r="K67" s="48"/>
      <c r="L67" s="42"/>
    </row>
    <row r="68" customFormat="false" ht="27" hidden="false" customHeight="true" outlineLevel="0" collapsed="false">
      <c r="A68" s="42"/>
      <c r="B68" s="42"/>
      <c r="C68" s="42"/>
      <c r="D68" s="42"/>
      <c r="E68" s="42"/>
      <c r="F68" s="42"/>
      <c r="G68" s="42"/>
      <c r="H68" s="42"/>
      <c r="I68" s="42"/>
      <c r="J68" s="42"/>
      <c r="K68" s="48"/>
      <c r="L68" s="42"/>
    </row>
    <row r="69" customFormat="false" ht="27" hidden="false" customHeight="true" outlineLevel="0" collapsed="false">
      <c r="A69" s="42"/>
      <c r="B69" s="42"/>
      <c r="C69" s="42"/>
      <c r="D69" s="42"/>
      <c r="E69" s="42"/>
      <c r="F69" s="42"/>
      <c r="G69" s="42"/>
      <c r="H69" s="42"/>
      <c r="I69" s="42"/>
      <c r="J69" s="42"/>
      <c r="K69" s="48"/>
      <c r="L69" s="42"/>
    </row>
    <row r="70" customFormat="false" ht="27" hidden="false" customHeight="true" outlineLevel="0" collapsed="false">
      <c r="A70" s="42"/>
      <c r="B70" s="42"/>
      <c r="C70" s="42"/>
      <c r="D70" s="42"/>
      <c r="E70" s="42"/>
      <c r="F70" s="42"/>
      <c r="G70" s="42"/>
      <c r="H70" s="42"/>
      <c r="I70" s="42"/>
      <c r="J70" s="42"/>
      <c r="K70" s="48"/>
      <c r="L70" s="42"/>
    </row>
    <row r="71" customFormat="false" ht="27" hidden="false" customHeight="true" outlineLevel="0" collapsed="false">
      <c r="A71" s="42"/>
      <c r="B71" s="42"/>
      <c r="C71" s="42"/>
      <c r="D71" s="42"/>
      <c r="E71" s="42"/>
      <c r="F71" s="42"/>
      <c r="G71" s="42"/>
      <c r="H71" s="42"/>
      <c r="I71" s="42"/>
      <c r="J71" s="42"/>
      <c r="K71" s="48"/>
      <c r="L71" s="42"/>
    </row>
    <row r="72" customFormat="false" ht="27" hidden="false" customHeight="true" outlineLevel="0" collapsed="false">
      <c r="A72" s="42"/>
      <c r="B72" s="42"/>
      <c r="C72" s="42"/>
      <c r="D72" s="42"/>
      <c r="E72" s="42"/>
      <c r="F72" s="42"/>
      <c r="G72" s="42"/>
      <c r="H72" s="42"/>
      <c r="I72" s="42"/>
      <c r="J72" s="42"/>
      <c r="K72" s="48"/>
      <c r="L72" s="42"/>
    </row>
    <row r="73" customFormat="false" ht="27" hidden="false" customHeight="true" outlineLevel="0" collapsed="false">
      <c r="A73" s="42"/>
      <c r="B73" s="42"/>
      <c r="C73" s="42"/>
      <c r="D73" s="42"/>
      <c r="E73" s="42"/>
      <c r="F73" s="42"/>
      <c r="G73" s="42"/>
      <c r="H73" s="42"/>
      <c r="I73" s="42"/>
      <c r="J73" s="42"/>
      <c r="K73" s="48"/>
      <c r="L73" s="42"/>
    </row>
    <row r="74" customFormat="false" ht="27" hidden="false" customHeight="true" outlineLevel="0" collapsed="false">
      <c r="A74" s="42"/>
      <c r="B74" s="42"/>
      <c r="C74" s="42"/>
      <c r="D74" s="42"/>
      <c r="E74" s="42"/>
      <c r="F74" s="42"/>
      <c r="G74" s="42"/>
      <c r="H74" s="42"/>
      <c r="I74" s="42"/>
      <c r="J74" s="42"/>
      <c r="K74" s="48"/>
      <c r="L74" s="42"/>
    </row>
    <row r="75" customFormat="false" ht="27" hidden="false" customHeight="true" outlineLevel="0" collapsed="false">
      <c r="A75" s="42"/>
      <c r="B75" s="42"/>
      <c r="C75" s="42"/>
      <c r="D75" s="42"/>
      <c r="E75" s="42"/>
      <c r="F75" s="42"/>
      <c r="G75" s="42"/>
      <c r="H75" s="42"/>
      <c r="I75" s="42"/>
      <c r="J75" s="42"/>
      <c r="K75" s="48"/>
      <c r="L75" s="42"/>
    </row>
    <row r="76" customFormat="false" ht="27" hidden="false" customHeight="true" outlineLevel="0" collapsed="false">
      <c r="A76" s="42"/>
      <c r="B76" s="42"/>
      <c r="C76" s="42"/>
      <c r="D76" s="42"/>
      <c r="E76" s="42"/>
      <c r="F76" s="42"/>
      <c r="G76" s="42"/>
      <c r="H76" s="42"/>
      <c r="I76" s="42"/>
      <c r="J76" s="42"/>
      <c r="K76" s="48"/>
      <c r="L76" s="42"/>
    </row>
    <row r="77" customFormat="false" ht="27" hidden="false" customHeight="true" outlineLevel="0" collapsed="false">
      <c r="A77" s="42"/>
      <c r="B77" s="42"/>
      <c r="C77" s="42"/>
      <c r="D77" s="42"/>
      <c r="E77" s="42"/>
      <c r="F77" s="42"/>
      <c r="G77" s="42"/>
      <c r="H77" s="42"/>
      <c r="I77" s="42"/>
      <c r="J77" s="42"/>
      <c r="K77" s="48"/>
      <c r="L77" s="42"/>
    </row>
    <row r="78" customFormat="false" ht="27" hidden="false" customHeight="true" outlineLevel="0" collapsed="false">
      <c r="A78" s="42"/>
      <c r="B78" s="42"/>
      <c r="C78" s="42"/>
      <c r="D78" s="42"/>
      <c r="E78" s="42"/>
      <c r="F78" s="42"/>
      <c r="G78" s="42"/>
      <c r="H78" s="42"/>
      <c r="I78" s="42"/>
      <c r="J78" s="42"/>
      <c r="K78" s="48"/>
      <c r="L78" s="42"/>
    </row>
    <row r="79" customFormat="false" ht="27" hidden="false" customHeight="true" outlineLevel="0" collapsed="false">
      <c r="A79" s="42"/>
      <c r="B79" s="42"/>
      <c r="C79" s="42"/>
      <c r="D79" s="42"/>
      <c r="E79" s="42"/>
      <c r="F79" s="42"/>
      <c r="G79" s="42"/>
      <c r="H79" s="42"/>
      <c r="I79" s="42"/>
      <c r="J79" s="42"/>
      <c r="K79" s="48"/>
      <c r="L79" s="42"/>
    </row>
    <row r="80" customFormat="false" ht="27" hidden="false" customHeight="true" outlineLevel="0" collapsed="false">
      <c r="A80" s="42"/>
      <c r="B80" s="42"/>
      <c r="C80" s="42"/>
      <c r="D80" s="42"/>
      <c r="E80" s="42"/>
      <c r="F80" s="42"/>
      <c r="G80" s="42"/>
      <c r="H80" s="42"/>
      <c r="I80" s="42"/>
      <c r="J80" s="42"/>
      <c r="K80" s="48"/>
      <c r="L80" s="42"/>
    </row>
    <row r="81" customFormat="false" ht="27" hidden="false" customHeight="true" outlineLevel="0" collapsed="false">
      <c r="A81" s="42"/>
      <c r="B81" s="42"/>
      <c r="C81" s="42"/>
      <c r="D81" s="42"/>
      <c r="E81" s="42"/>
      <c r="F81" s="42"/>
      <c r="G81" s="42"/>
      <c r="H81" s="42"/>
      <c r="I81" s="42"/>
      <c r="J81" s="42"/>
      <c r="K81" s="48"/>
      <c r="L81" s="42"/>
    </row>
    <row r="82" customFormat="false" ht="27" hidden="false" customHeight="true" outlineLevel="0" collapsed="false">
      <c r="A82" s="42"/>
      <c r="B82" s="42"/>
      <c r="C82" s="42"/>
      <c r="D82" s="42"/>
      <c r="E82" s="42"/>
      <c r="F82" s="42"/>
      <c r="G82" s="42"/>
      <c r="H82" s="42"/>
      <c r="I82" s="42"/>
      <c r="J82" s="42"/>
      <c r="K82" s="48"/>
      <c r="L82" s="42"/>
    </row>
    <row r="83" customFormat="false" ht="27" hidden="false" customHeight="true" outlineLevel="0" collapsed="false">
      <c r="A83" s="42"/>
      <c r="B83" s="42"/>
      <c r="C83" s="42"/>
      <c r="D83" s="42"/>
      <c r="E83" s="42"/>
      <c r="F83" s="42"/>
      <c r="G83" s="42"/>
      <c r="H83" s="42"/>
      <c r="I83" s="42"/>
      <c r="J83" s="42"/>
      <c r="K83" s="48"/>
      <c r="L83" s="42"/>
    </row>
    <row r="84" customFormat="false" ht="27" hidden="false" customHeight="true" outlineLevel="0" collapsed="false">
      <c r="A84" s="42"/>
      <c r="B84" s="42"/>
      <c r="C84" s="42"/>
      <c r="D84" s="42"/>
      <c r="E84" s="42"/>
      <c r="F84" s="42"/>
      <c r="G84" s="42"/>
      <c r="H84" s="42"/>
      <c r="I84" s="42"/>
      <c r="J84" s="42"/>
      <c r="K84" s="48"/>
      <c r="L84" s="42"/>
    </row>
    <row r="85" customFormat="false" ht="27" hidden="false" customHeight="true" outlineLevel="0" collapsed="false">
      <c r="A85" s="42"/>
      <c r="B85" s="42"/>
      <c r="C85" s="42"/>
      <c r="D85" s="42"/>
      <c r="E85" s="42"/>
      <c r="F85" s="42"/>
      <c r="G85" s="42"/>
      <c r="H85" s="42"/>
      <c r="I85" s="42"/>
      <c r="J85" s="42"/>
      <c r="K85" s="48"/>
      <c r="L85" s="42"/>
    </row>
    <row r="86" customFormat="false" ht="27" hidden="false" customHeight="true" outlineLevel="0" collapsed="false">
      <c r="A86" s="42"/>
      <c r="B86" s="42"/>
      <c r="C86" s="42"/>
      <c r="D86" s="42"/>
      <c r="E86" s="42"/>
      <c r="F86" s="42"/>
      <c r="G86" s="42"/>
      <c r="H86" s="42"/>
      <c r="I86" s="42"/>
      <c r="J86" s="42"/>
      <c r="K86" s="48"/>
      <c r="L86" s="42"/>
    </row>
    <row r="87" customFormat="false" ht="27" hidden="false" customHeight="true" outlineLevel="0" collapsed="false">
      <c r="A87" s="42"/>
      <c r="B87" s="42"/>
      <c r="C87" s="42"/>
      <c r="D87" s="42"/>
      <c r="E87" s="42"/>
      <c r="F87" s="42"/>
      <c r="G87" s="42"/>
      <c r="H87" s="42"/>
      <c r="I87" s="42"/>
      <c r="J87" s="42"/>
      <c r="K87" s="48"/>
      <c r="L87" s="42"/>
    </row>
    <row r="88" customFormat="false" ht="27" hidden="false" customHeight="true" outlineLevel="0" collapsed="false">
      <c r="A88" s="42"/>
      <c r="B88" s="42"/>
      <c r="C88" s="42"/>
      <c r="D88" s="42"/>
      <c r="E88" s="42"/>
      <c r="F88" s="42"/>
      <c r="G88" s="42"/>
      <c r="H88" s="42"/>
      <c r="I88" s="42"/>
      <c r="J88" s="42"/>
      <c r="K88" s="48"/>
      <c r="L88" s="42"/>
    </row>
    <row r="89" customFormat="false" ht="27" hidden="false" customHeight="true" outlineLevel="0" collapsed="false">
      <c r="A89" s="42"/>
      <c r="B89" s="42"/>
      <c r="C89" s="42"/>
      <c r="D89" s="42"/>
      <c r="E89" s="42"/>
      <c r="F89" s="42"/>
      <c r="G89" s="42"/>
      <c r="H89" s="42"/>
      <c r="I89" s="42"/>
      <c r="J89" s="42"/>
      <c r="K89" s="48"/>
      <c r="L89" s="42"/>
    </row>
    <row r="90" customFormat="false" ht="27" hidden="false" customHeight="true" outlineLevel="0" collapsed="false">
      <c r="A90" s="42"/>
      <c r="B90" s="42"/>
      <c r="C90" s="42"/>
      <c r="D90" s="42"/>
      <c r="E90" s="42"/>
      <c r="F90" s="42"/>
      <c r="G90" s="42"/>
      <c r="H90" s="42"/>
      <c r="I90" s="42"/>
      <c r="J90" s="42"/>
      <c r="K90" s="48"/>
      <c r="L90" s="42"/>
    </row>
    <row r="91" customFormat="false" ht="27" hidden="false" customHeight="true" outlineLevel="0" collapsed="false">
      <c r="A91" s="42"/>
      <c r="B91" s="42"/>
      <c r="C91" s="42"/>
      <c r="D91" s="42"/>
      <c r="E91" s="42"/>
      <c r="F91" s="42"/>
      <c r="G91" s="42"/>
      <c r="H91" s="42"/>
      <c r="I91" s="42"/>
      <c r="J91" s="42"/>
      <c r="K91" s="48"/>
      <c r="L91" s="42"/>
    </row>
    <row r="92" customFormat="false" ht="27" hidden="false" customHeight="true" outlineLevel="0" collapsed="false">
      <c r="A92" s="42"/>
      <c r="B92" s="42"/>
      <c r="C92" s="42"/>
      <c r="D92" s="42"/>
      <c r="E92" s="42"/>
      <c r="F92" s="42"/>
      <c r="G92" s="42"/>
      <c r="H92" s="42"/>
      <c r="I92" s="42"/>
      <c r="J92" s="42"/>
      <c r="K92" s="48"/>
      <c r="L92" s="42"/>
    </row>
    <row r="93" customFormat="false" ht="27" hidden="false" customHeight="true" outlineLevel="0" collapsed="false">
      <c r="A93" s="42"/>
      <c r="B93" s="42"/>
      <c r="C93" s="42"/>
      <c r="D93" s="42"/>
      <c r="E93" s="42"/>
      <c r="F93" s="42"/>
      <c r="G93" s="42"/>
      <c r="H93" s="42"/>
      <c r="I93" s="42"/>
      <c r="J93" s="42"/>
      <c r="K93" s="48"/>
      <c r="L93" s="42"/>
    </row>
    <row r="94" customFormat="false" ht="27" hidden="false" customHeight="true" outlineLevel="0" collapsed="false">
      <c r="A94" s="42"/>
      <c r="B94" s="42"/>
      <c r="C94" s="42"/>
      <c r="D94" s="42"/>
      <c r="E94" s="42"/>
      <c r="F94" s="42"/>
      <c r="G94" s="42"/>
      <c r="H94" s="42"/>
      <c r="I94" s="42"/>
      <c r="J94" s="42"/>
      <c r="K94" s="48"/>
      <c r="L94" s="42"/>
    </row>
    <row r="95" customFormat="false" ht="27" hidden="false" customHeight="true" outlineLevel="0" collapsed="false">
      <c r="A95" s="42"/>
      <c r="B95" s="42"/>
      <c r="C95" s="42"/>
      <c r="D95" s="42"/>
      <c r="E95" s="42"/>
      <c r="F95" s="42"/>
      <c r="G95" s="42"/>
      <c r="H95" s="42"/>
      <c r="I95" s="42"/>
      <c r="J95" s="42"/>
      <c r="K95" s="48"/>
      <c r="L95" s="42"/>
    </row>
    <row r="96" customFormat="false" ht="27" hidden="false" customHeight="true" outlineLevel="0" collapsed="false">
      <c r="A96" s="42"/>
      <c r="B96" s="42"/>
      <c r="C96" s="42"/>
      <c r="D96" s="42"/>
      <c r="E96" s="42"/>
      <c r="F96" s="42"/>
      <c r="G96" s="42"/>
      <c r="H96" s="42"/>
      <c r="I96" s="42"/>
      <c r="J96" s="42"/>
      <c r="K96" s="48"/>
      <c r="L96" s="42"/>
    </row>
    <row r="97" customFormat="false" ht="27" hidden="false" customHeight="true" outlineLevel="0" collapsed="false">
      <c r="A97" s="42"/>
      <c r="B97" s="42"/>
      <c r="C97" s="42"/>
      <c r="D97" s="42"/>
      <c r="E97" s="42"/>
      <c r="F97" s="42"/>
      <c r="G97" s="42"/>
      <c r="H97" s="42"/>
      <c r="I97" s="42"/>
      <c r="J97" s="42"/>
      <c r="K97" s="48"/>
      <c r="L97" s="42"/>
    </row>
    <row r="98" customFormat="false" ht="27" hidden="false" customHeight="true" outlineLevel="0" collapsed="false">
      <c r="A98" s="42"/>
      <c r="B98" s="42"/>
      <c r="C98" s="42"/>
      <c r="D98" s="42"/>
      <c r="E98" s="42"/>
      <c r="F98" s="42"/>
      <c r="G98" s="42"/>
      <c r="H98" s="42"/>
      <c r="I98" s="42"/>
      <c r="J98" s="42"/>
      <c r="K98" s="48"/>
      <c r="L98" s="42"/>
    </row>
    <row r="99" customFormat="false" ht="27" hidden="false" customHeight="true" outlineLevel="0" collapsed="false">
      <c r="A99" s="42"/>
      <c r="B99" s="42"/>
      <c r="C99" s="42"/>
      <c r="D99" s="42"/>
      <c r="E99" s="42"/>
      <c r="F99" s="42"/>
      <c r="G99" s="42"/>
      <c r="H99" s="42"/>
      <c r="I99" s="42"/>
      <c r="J99" s="42"/>
      <c r="K99" s="48"/>
      <c r="L99" s="42"/>
    </row>
    <row r="100" customFormat="false" ht="27" hidden="false" customHeight="true" outlineLevel="0" collapsed="false">
      <c r="A100" s="42"/>
      <c r="B100" s="42"/>
      <c r="C100" s="42"/>
      <c r="D100" s="42"/>
      <c r="E100" s="42"/>
      <c r="F100" s="42"/>
      <c r="G100" s="42"/>
      <c r="H100" s="42"/>
      <c r="I100" s="42"/>
      <c r="J100" s="42"/>
      <c r="K100" s="48"/>
      <c r="L100" s="42"/>
    </row>
    <row r="101" customFormat="false" ht="27" hidden="false" customHeight="true" outlineLevel="0" collapsed="false">
      <c r="A101" s="42"/>
      <c r="B101" s="42"/>
      <c r="C101" s="42"/>
      <c r="D101" s="42"/>
      <c r="E101" s="42"/>
      <c r="F101" s="42"/>
      <c r="G101" s="42"/>
      <c r="H101" s="42"/>
      <c r="I101" s="42"/>
      <c r="J101" s="42"/>
      <c r="K101" s="48"/>
      <c r="L101" s="42"/>
    </row>
    <row r="102" customFormat="false" ht="27" hidden="false" customHeight="true" outlineLevel="0" collapsed="false">
      <c r="A102" s="42"/>
      <c r="B102" s="42"/>
      <c r="C102" s="42"/>
      <c r="D102" s="42"/>
      <c r="E102" s="42"/>
      <c r="F102" s="42"/>
      <c r="G102" s="42"/>
      <c r="H102" s="42"/>
      <c r="I102" s="42"/>
      <c r="J102" s="42"/>
      <c r="K102" s="48"/>
      <c r="L102" s="42"/>
    </row>
    <row r="103" customFormat="false" ht="27" hidden="false" customHeight="true" outlineLevel="0" collapsed="false">
      <c r="A103" s="42"/>
      <c r="B103" s="42"/>
      <c r="C103" s="42"/>
      <c r="D103" s="42"/>
      <c r="E103" s="42"/>
      <c r="F103" s="42"/>
      <c r="G103" s="42"/>
      <c r="H103" s="42"/>
      <c r="I103" s="42"/>
      <c r="J103" s="42"/>
      <c r="K103" s="48"/>
      <c r="L103" s="42"/>
    </row>
    <row r="104" customFormat="false" ht="27" hidden="false" customHeight="true" outlineLevel="0" collapsed="false">
      <c r="A104" s="42"/>
      <c r="B104" s="42"/>
      <c r="C104" s="42"/>
      <c r="D104" s="42"/>
      <c r="E104" s="42"/>
      <c r="F104" s="42"/>
      <c r="G104" s="42"/>
      <c r="H104" s="42"/>
      <c r="I104" s="42"/>
      <c r="J104" s="42"/>
      <c r="K104" s="48"/>
      <c r="L104" s="42"/>
    </row>
    <row r="105" customFormat="false" ht="27" hidden="false" customHeight="true" outlineLevel="0" collapsed="false">
      <c r="A105" s="42"/>
      <c r="B105" s="42"/>
      <c r="C105" s="42"/>
      <c r="D105" s="42"/>
      <c r="E105" s="42"/>
      <c r="F105" s="42"/>
      <c r="G105" s="42"/>
      <c r="H105" s="42"/>
      <c r="I105" s="42"/>
      <c r="J105" s="42"/>
      <c r="K105" s="48"/>
      <c r="L105" s="42"/>
    </row>
    <row r="106" customFormat="false" ht="27" hidden="false" customHeight="true" outlineLevel="0" collapsed="false">
      <c r="A106" s="42"/>
      <c r="B106" s="42"/>
      <c r="C106" s="42"/>
      <c r="D106" s="42"/>
      <c r="E106" s="42"/>
      <c r="F106" s="42"/>
      <c r="G106" s="42"/>
      <c r="H106" s="42"/>
      <c r="I106" s="42"/>
      <c r="J106" s="42"/>
      <c r="K106" s="48"/>
      <c r="L106" s="42"/>
    </row>
    <row r="107" customFormat="false" ht="27" hidden="false" customHeight="true" outlineLevel="0" collapsed="false">
      <c r="A107" s="42"/>
      <c r="B107" s="42"/>
      <c r="C107" s="42"/>
      <c r="D107" s="42"/>
      <c r="E107" s="42"/>
      <c r="F107" s="42"/>
      <c r="G107" s="42"/>
      <c r="H107" s="42"/>
      <c r="I107" s="42"/>
      <c r="J107" s="42"/>
      <c r="K107" s="48"/>
      <c r="L107" s="42"/>
    </row>
    <row r="108" customFormat="false" ht="27" hidden="false" customHeight="true" outlineLevel="0" collapsed="false">
      <c r="A108" s="42"/>
      <c r="B108" s="42"/>
      <c r="C108" s="42"/>
      <c r="D108" s="42"/>
      <c r="E108" s="42"/>
      <c r="F108" s="42"/>
      <c r="G108" s="42"/>
      <c r="H108" s="42"/>
      <c r="I108" s="42"/>
      <c r="J108" s="42"/>
      <c r="K108" s="48"/>
      <c r="L108" s="42"/>
    </row>
    <row r="109" customFormat="false" ht="27" hidden="false" customHeight="true" outlineLevel="0" collapsed="false">
      <c r="A109" s="42"/>
      <c r="B109" s="42"/>
      <c r="C109" s="42"/>
      <c r="D109" s="42"/>
      <c r="E109" s="42"/>
      <c r="F109" s="42"/>
      <c r="G109" s="42"/>
      <c r="H109" s="42"/>
      <c r="I109" s="42"/>
      <c r="J109" s="42"/>
      <c r="K109" s="48"/>
      <c r="L109" s="42"/>
    </row>
    <row r="110" customFormat="false" ht="27" hidden="false" customHeight="true" outlineLevel="0" collapsed="false">
      <c r="A110" s="42"/>
      <c r="B110" s="42"/>
      <c r="C110" s="42"/>
      <c r="D110" s="42"/>
      <c r="E110" s="42"/>
      <c r="F110" s="42"/>
      <c r="G110" s="42"/>
      <c r="H110" s="42"/>
      <c r="I110" s="42"/>
      <c r="J110" s="42"/>
      <c r="K110" s="48"/>
      <c r="L110" s="42"/>
    </row>
    <row r="111" customFormat="false" ht="27" hidden="false" customHeight="true" outlineLevel="0" collapsed="false">
      <c r="A111" s="42"/>
      <c r="B111" s="42"/>
      <c r="C111" s="42"/>
      <c r="D111" s="42"/>
      <c r="E111" s="42"/>
      <c r="F111" s="42"/>
      <c r="G111" s="42"/>
      <c r="H111" s="42"/>
      <c r="I111" s="42"/>
      <c r="J111" s="42"/>
      <c r="K111" s="48"/>
      <c r="L111" s="42"/>
    </row>
    <row r="112" customFormat="false" ht="27" hidden="false" customHeight="true" outlineLevel="0" collapsed="false">
      <c r="A112" s="42"/>
      <c r="B112" s="42"/>
      <c r="C112" s="42"/>
      <c r="D112" s="42"/>
      <c r="E112" s="42"/>
      <c r="F112" s="42"/>
      <c r="G112" s="42"/>
      <c r="H112" s="42"/>
      <c r="I112" s="42"/>
      <c r="J112" s="42"/>
      <c r="K112" s="48"/>
      <c r="L112" s="42"/>
    </row>
    <row r="113" customFormat="false" ht="27" hidden="false" customHeight="true" outlineLevel="0" collapsed="false">
      <c r="A113" s="42"/>
      <c r="B113" s="42"/>
      <c r="C113" s="42"/>
      <c r="D113" s="42"/>
      <c r="E113" s="42"/>
      <c r="F113" s="42"/>
      <c r="G113" s="42"/>
      <c r="H113" s="42"/>
      <c r="I113" s="42"/>
      <c r="J113" s="42"/>
      <c r="K113" s="48"/>
      <c r="L113" s="42"/>
    </row>
    <row r="114" customFormat="false" ht="27" hidden="false" customHeight="true" outlineLevel="0" collapsed="false">
      <c r="A114" s="42"/>
      <c r="B114" s="42"/>
      <c r="C114" s="42"/>
      <c r="D114" s="42"/>
      <c r="E114" s="42"/>
      <c r="F114" s="42"/>
      <c r="G114" s="42"/>
      <c r="H114" s="42"/>
      <c r="I114" s="42"/>
      <c r="J114" s="42"/>
      <c r="K114" s="48"/>
      <c r="L114" s="42"/>
    </row>
    <row r="115" customFormat="false" ht="27" hidden="false" customHeight="true" outlineLevel="0" collapsed="false">
      <c r="A115" s="42"/>
      <c r="B115" s="42"/>
      <c r="C115" s="42"/>
      <c r="D115" s="42"/>
      <c r="E115" s="42"/>
      <c r="F115" s="42"/>
      <c r="G115" s="42"/>
      <c r="H115" s="42"/>
      <c r="I115" s="42"/>
      <c r="J115" s="42"/>
      <c r="K115" s="48"/>
      <c r="L115" s="42"/>
    </row>
    <row r="116" customFormat="false" ht="27" hidden="false" customHeight="true" outlineLevel="0" collapsed="false">
      <c r="A116" s="42"/>
      <c r="B116" s="42"/>
      <c r="C116" s="42"/>
      <c r="D116" s="42"/>
      <c r="E116" s="42"/>
      <c r="F116" s="42"/>
      <c r="G116" s="42"/>
      <c r="H116" s="42"/>
      <c r="I116" s="42"/>
      <c r="J116" s="42"/>
      <c r="K116" s="48"/>
      <c r="L116" s="42"/>
    </row>
    <row r="117" customFormat="false" ht="27" hidden="false" customHeight="true" outlineLevel="0" collapsed="false">
      <c r="A117" s="42"/>
      <c r="B117" s="42"/>
      <c r="C117" s="42"/>
      <c r="D117" s="42"/>
      <c r="E117" s="42"/>
      <c r="F117" s="42"/>
      <c r="G117" s="42"/>
      <c r="H117" s="42"/>
      <c r="I117" s="42"/>
      <c r="J117" s="42"/>
      <c r="K117" s="48"/>
      <c r="L117" s="42"/>
    </row>
    <row r="118" customFormat="false" ht="27" hidden="false" customHeight="true" outlineLevel="0" collapsed="false">
      <c r="A118" s="42"/>
      <c r="B118" s="42"/>
      <c r="C118" s="42"/>
      <c r="D118" s="42"/>
      <c r="E118" s="42"/>
      <c r="F118" s="42"/>
      <c r="G118" s="42"/>
      <c r="H118" s="42"/>
      <c r="I118" s="42"/>
      <c r="J118" s="42"/>
      <c r="K118" s="48"/>
      <c r="L118" s="42"/>
    </row>
    <row r="119" customFormat="false" ht="27" hidden="false" customHeight="true" outlineLevel="0" collapsed="false">
      <c r="A119" s="42"/>
      <c r="B119" s="42"/>
      <c r="C119" s="42"/>
      <c r="D119" s="42"/>
      <c r="E119" s="42"/>
      <c r="F119" s="42"/>
      <c r="G119" s="42"/>
      <c r="H119" s="42"/>
      <c r="I119" s="42"/>
      <c r="J119" s="42"/>
      <c r="K119" s="48"/>
      <c r="L119" s="42"/>
    </row>
    <row r="120" customFormat="false" ht="27" hidden="false" customHeight="true" outlineLevel="0" collapsed="false">
      <c r="A120" s="42"/>
      <c r="B120" s="42"/>
      <c r="C120" s="42"/>
      <c r="D120" s="42"/>
      <c r="E120" s="42"/>
      <c r="F120" s="42"/>
      <c r="G120" s="42"/>
      <c r="H120" s="42"/>
      <c r="I120" s="42"/>
      <c r="J120" s="42"/>
      <c r="K120" s="48"/>
      <c r="L120" s="42"/>
    </row>
    <row r="121" customFormat="false" ht="27" hidden="false" customHeight="true" outlineLevel="0" collapsed="false">
      <c r="A121" s="42"/>
      <c r="B121" s="42"/>
      <c r="C121" s="42"/>
      <c r="D121" s="42"/>
      <c r="E121" s="42"/>
      <c r="F121" s="42"/>
      <c r="G121" s="42"/>
      <c r="H121" s="42"/>
      <c r="I121" s="42"/>
      <c r="J121" s="42"/>
      <c r="K121" s="48"/>
      <c r="L121" s="42"/>
    </row>
    <row r="122" customFormat="false" ht="27" hidden="false" customHeight="true" outlineLevel="0" collapsed="false">
      <c r="A122" s="42"/>
      <c r="B122" s="42"/>
      <c r="C122" s="42"/>
      <c r="D122" s="42"/>
      <c r="E122" s="42"/>
      <c r="F122" s="42"/>
      <c r="G122" s="42"/>
      <c r="H122" s="42"/>
      <c r="I122" s="42"/>
      <c r="J122" s="42"/>
      <c r="K122" s="48"/>
      <c r="L122" s="42"/>
    </row>
    <row r="123" customFormat="false" ht="27" hidden="false" customHeight="true" outlineLevel="0" collapsed="false">
      <c r="A123" s="42"/>
      <c r="B123" s="42"/>
      <c r="C123" s="42"/>
      <c r="D123" s="42"/>
      <c r="E123" s="42"/>
      <c r="F123" s="42"/>
      <c r="G123" s="42"/>
      <c r="H123" s="42"/>
      <c r="I123" s="42"/>
      <c r="J123" s="42"/>
      <c r="K123" s="48"/>
      <c r="L123" s="42"/>
    </row>
    <row r="124" customFormat="false" ht="27" hidden="false" customHeight="true" outlineLevel="0" collapsed="false">
      <c r="A124" s="42"/>
      <c r="B124" s="42"/>
      <c r="C124" s="42"/>
      <c r="D124" s="42"/>
      <c r="E124" s="42"/>
      <c r="F124" s="42"/>
      <c r="G124" s="42"/>
      <c r="H124" s="42"/>
      <c r="I124" s="42"/>
      <c r="J124" s="42"/>
      <c r="K124" s="48"/>
      <c r="L124" s="42"/>
    </row>
    <row r="125" customFormat="false" ht="27" hidden="false" customHeight="true" outlineLevel="0" collapsed="false">
      <c r="A125" s="42"/>
      <c r="B125" s="42"/>
      <c r="C125" s="42"/>
      <c r="D125" s="42"/>
      <c r="E125" s="42"/>
      <c r="F125" s="42"/>
      <c r="G125" s="42"/>
      <c r="H125" s="42"/>
      <c r="I125" s="42"/>
      <c r="J125" s="42"/>
      <c r="K125" s="48"/>
      <c r="L125" s="42"/>
    </row>
    <row r="126" customFormat="false" ht="27" hidden="false" customHeight="true" outlineLevel="0" collapsed="false">
      <c r="A126" s="42"/>
      <c r="B126" s="42"/>
      <c r="C126" s="42"/>
      <c r="D126" s="42"/>
      <c r="E126" s="42"/>
      <c r="F126" s="42"/>
      <c r="G126" s="42"/>
      <c r="H126" s="42"/>
      <c r="I126" s="42"/>
      <c r="J126" s="42"/>
      <c r="K126" s="48"/>
      <c r="L126" s="42"/>
    </row>
    <row r="127" customFormat="false" ht="27" hidden="false" customHeight="true" outlineLevel="0" collapsed="false">
      <c r="A127" s="42"/>
      <c r="B127" s="42"/>
      <c r="C127" s="42"/>
      <c r="D127" s="42"/>
      <c r="E127" s="42"/>
      <c r="F127" s="42"/>
      <c r="G127" s="42"/>
      <c r="H127" s="42"/>
      <c r="I127" s="42"/>
      <c r="J127" s="42"/>
      <c r="K127" s="48"/>
      <c r="L127" s="42"/>
    </row>
    <row r="128" customFormat="false" ht="27" hidden="false" customHeight="true" outlineLevel="0" collapsed="false">
      <c r="A128" s="42"/>
      <c r="B128" s="42"/>
      <c r="C128" s="42"/>
      <c r="D128" s="42"/>
      <c r="E128" s="42"/>
      <c r="F128" s="42"/>
      <c r="G128" s="42"/>
      <c r="H128" s="42"/>
      <c r="I128" s="42"/>
      <c r="J128" s="42"/>
      <c r="K128" s="48"/>
      <c r="L128" s="42"/>
    </row>
    <row r="129" customFormat="false" ht="27" hidden="false" customHeight="true" outlineLevel="0" collapsed="false">
      <c r="A129" s="42"/>
      <c r="B129" s="42"/>
      <c r="C129" s="42"/>
      <c r="D129" s="42"/>
      <c r="E129" s="42"/>
      <c r="F129" s="42"/>
      <c r="G129" s="42"/>
      <c r="H129" s="42"/>
      <c r="I129" s="42"/>
      <c r="J129" s="42"/>
      <c r="K129" s="48"/>
      <c r="L129" s="42"/>
    </row>
    <row r="130" customFormat="false" ht="27" hidden="false" customHeight="true" outlineLevel="0" collapsed="false">
      <c r="A130" s="42"/>
      <c r="B130" s="42"/>
      <c r="C130" s="42"/>
      <c r="D130" s="42"/>
      <c r="E130" s="42"/>
      <c r="F130" s="42"/>
      <c r="G130" s="42"/>
      <c r="H130" s="42"/>
      <c r="I130" s="42"/>
      <c r="J130" s="42"/>
      <c r="K130" s="48"/>
      <c r="L130" s="42"/>
    </row>
    <row r="131" customFormat="false" ht="27" hidden="false" customHeight="true" outlineLevel="0" collapsed="false">
      <c r="A131" s="42"/>
      <c r="B131" s="42"/>
      <c r="C131" s="42"/>
      <c r="D131" s="42"/>
      <c r="E131" s="42"/>
      <c r="F131" s="42"/>
      <c r="G131" s="42"/>
      <c r="H131" s="42"/>
      <c r="I131" s="42"/>
      <c r="J131" s="42"/>
      <c r="K131" s="48"/>
      <c r="L131" s="42"/>
    </row>
    <row r="132" customFormat="false" ht="27" hidden="false" customHeight="true" outlineLevel="0" collapsed="false">
      <c r="A132" s="42"/>
      <c r="B132" s="42"/>
      <c r="C132" s="42"/>
      <c r="D132" s="42"/>
      <c r="E132" s="42"/>
      <c r="F132" s="42"/>
      <c r="G132" s="42"/>
      <c r="H132" s="42"/>
      <c r="I132" s="42"/>
      <c r="J132" s="42"/>
      <c r="K132" s="48"/>
      <c r="L132" s="42"/>
    </row>
    <row r="133" customFormat="false" ht="27" hidden="false" customHeight="true" outlineLevel="0" collapsed="false">
      <c r="A133" s="42"/>
      <c r="B133" s="42"/>
      <c r="C133" s="42"/>
      <c r="D133" s="42"/>
      <c r="E133" s="42"/>
      <c r="F133" s="42"/>
      <c r="G133" s="42"/>
      <c r="H133" s="42"/>
      <c r="I133" s="42"/>
      <c r="J133" s="42"/>
      <c r="K133" s="48"/>
      <c r="L133" s="42"/>
    </row>
    <row r="134" customFormat="false" ht="27" hidden="false" customHeight="true" outlineLevel="0" collapsed="false">
      <c r="A134" s="42"/>
      <c r="B134" s="42"/>
      <c r="C134" s="42"/>
      <c r="D134" s="42"/>
      <c r="E134" s="42"/>
      <c r="F134" s="42"/>
      <c r="G134" s="42"/>
      <c r="H134" s="42"/>
      <c r="I134" s="42"/>
      <c r="J134" s="42"/>
      <c r="K134" s="48"/>
      <c r="L134" s="42"/>
    </row>
    <row r="135" customFormat="false" ht="27" hidden="false" customHeight="true" outlineLevel="0" collapsed="false">
      <c r="A135" s="42"/>
      <c r="B135" s="42"/>
      <c r="C135" s="42"/>
      <c r="D135" s="42"/>
      <c r="E135" s="42"/>
      <c r="F135" s="42"/>
      <c r="G135" s="42"/>
      <c r="H135" s="42"/>
      <c r="I135" s="42"/>
      <c r="J135" s="42"/>
      <c r="K135" s="48"/>
      <c r="L135" s="42"/>
    </row>
    <row r="136" customFormat="false" ht="27" hidden="false" customHeight="true" outlineLevel="0" collapsed="false">
      <c r="A136" s="42"/>
      <c r="B136" s="42"/>
      <c r="C136" s="42"/>
      <c r="D136" s="42"/>
      <c r="E136" s="42"/>
      <c r="F136" s="42"/>
      <c r="G136" s="42"/>
      <c r="H136" s="42"/>
      <c r="I136" s="42"/>
      <c r="J136" s="42"/>
      <c r="K136" s="48"/>
      <c r="L136" s="42"/>
    </row>
    <row r="137" customFormat="false" ht="27" hidden="false" customHeight="true" outlineLevel="0" collapsed="false">
      <c r="A137" s="42"/>
      <c r="B137" s="42"/>
      <c r="C137" s="42"/>
      <c r="D137" s="42"/>
      <c r="E137" s="42"/>
      <c r="F137" s="42"/>
      <c r="G137" s="42"/>
      <c r="H137" s="42"/>
      <c r="I137" s="42"/>
      <c r="J137" s="42"/>
      <c r="K137" s="48"/>
      <c r="L137" s="42"/>
    </row>
    <row r="138" customFormat="false" ht="27" hidden="false" customHeight="true" outlineLevel="0" collapsed="false">
      <c r="A138" s="42"/>
      <c r="B138" s="42"/>
      <c r="C138" s="42"/>
      <c r="D138" s="42"/>
      <c r="E138" s="42"/>
      <c r="F138" s="42"/>
      <c r="G138" s="42"/>
      <c r="H138" s="42"/>
      <c r="I138" s="42"/>
      <c r="J138" s="42"/>
      <c r="K138" s="48"/>
      <c r="L138" s="42"/>
    </row>
    <row r="139" customFormat="false" ht="27" hidden="false" customHeight="true" outlineLevel="0" collapsed="false">
      <c r="A139" s="42"/>
      <c r="B139" s="42"/>
      <c r="C139" s="42"/>
      <c r="D139" s="42"/>
      <c r="E139" s="42"/>
      <c r="F139" s="42"/>
      <c r="G139" s="42"/>
      <c r="H139" s="42"/>
      <c r="I139" s="42"/>
      <c r="J139" s="42"/>
      <c r="K139" s="48"/>
      <c r="L139" s="42"/>
    </row>
    <row r="140" customFormat="false" ht="27" hidden="false" customHeight="true" outlineLevel="0" collapsed="false">
      <c r="A140" s="42"/>
      <c r="B140" s="42"/>
      <c r="C140" s="42"/>
      <c r="D140" s="42"/>
      <c r="E140" s="42"/>
      <c r="F140" s="42"/>
      <c r="G140" s="42"/>
      <c r="H140" s="42"/>
      <c r="I140" s="42"/>
      <c r="J140" s="42"/>
      <c r="K140" s="48"/>
      <c r="L140" s="42"/>
    </row>
    <row r="141" customFormat="false" ht="27" hidden="false" customHeight="true" outlineLevel="0" collapsed="false">
      <c r="A141" s="42"/>
      <c r="B141" s="42"/>
      <c r="C141" s="42"/>
      <c r="D141" s="42"/>
      <c r="E141" s="42"/>
      <c r="F141" s="42"/>
      <c r="G141" s="42"/>
      <c r="H141" s="42"/>
      <c r="I141" s="42"/>
      <c r="J141" s="42"/>
      <c r="K141" s="48"/>
      <c r="L141" s="42"/>
    </row>
    <row r="142" customFormat="false" ht="27" hidden="false" customHeight="true" outlineLevel="0" collapsed="false">
      <c r="A142" s="42"/>
      <c r="B142" s="42"/>
      <c r="C142" s="42"/>
      <c r="D142" s="42"/>
      <c r="E142" s="42"/>
      <c r="F142" s="42"/>
      <c r="G142" s="42"/>
      <c r="H142" s="42"/>
      <c r="I142" s="42"/>
      <c r="J142" s="42"/>
      <c r="K142" s="48"/>
      <c r="L142" s="42"/>
    </row>
    <row r="143" customFormat="false" ht="27" hidden="false" customHeight="true" outlineLevel="0" collapsed="false">
      <c r="A143" s="42"/>
      <c r="B143" s="42"/>
      <c r="C143" s="42"/>
      <c r="D143" s="42"/>
      <c r="E143" s="42"/>
      <c r="F143" s="42"/>
      <c r="G143" s="42"/>
      <c r="H143" s="42"/>
      <c r="I143" s="42"/>
      <c r="J143" s="42"/>
      <c r="K143" s="48"/>
      <c r="L143" s="42"/>
    </row>
    <row r="144" customFormat="false" ht="27" hidden="false" customHeight="true" outlineLevel="0" collapsed="false">
      <c r="A144" s="42"/>
      <c r="B144" s="42"/>
      <c r="C144" s="42"/>
      <c r="D144" s="42"/>
      <c r="E144" s="42"/>
      <c r="F144" s="42"/>
      <c r="G144" s="42"/>
      <c r="H144" s="42"/>
      <c r="I144" s="42"/>
      <c r="J144" s="42"/>
      <c r="K144" s="48"/>
      <c r="L144" s="42"/>
    </row>
    <row r="145" customFormat="false" ht="27" hidden="false" customHeight="true" outlineLevel="0" collapsed="false">
      <c r="A145" s="42"/>
      <c r="B145" s="42"/>
      <c r="C145" s="42"/>
      <c r="D145" s="42"/>
      <c r="E145" s="42"/>
      <c r="F145" s="42"/>
      <c r="G145" s="42"/>
      <c r="H145" s="42"/>
      <c r="I145" s="42"/>
      <c r="J145" s="42"/>
      <c r="K145" s="48"/>
      <c r="L145" s="42"/>
    </row>
    <row r="146" customFormat="false" ht="27" hidden="false" customHeight="true" outlineLevel="0" collapsed="false">
      <c r="A146" s="42"/>
      <c r="B146" s="42"/>
      <c r="C146" s="42"/>
      <c r="D146" s="42"/>
      <c r="E146" s="42"/>
      <c r="F146" s="42"/>
      <c r="G146" s="42"/>
      <c r="H146" s="42"/>
      <c r="I146" s="42"/>
      <c r="J146" s="42"/>
      <c r="K146" s="48"/>
      <c r="L146" s="42"/>
    </row>
    <row r="147" customFormat="false" ht="27" hidden="false" customHeight="true" outlineLevel="0" collapsed="false">
      <c r="A147" s="42"/>
      <c r="B147" s="42"/>
      <c r="C147" s="42"/>
      <c r="D147" s="42"/>
      <c r="E147" s="42"/>
      <c r="F147" s="42"/>
      <c r="G147" s="42"/>
      <c r="H147" s="42"/>
      <c r="I147" s="42"/>
      <c r="J147" s="42"/>
      <c r="K147" s="48"/>
      <c r="L147" s="42"/>
    </row>
    <row r="148" customFormat="false" ht="27" hidden="false" customHeight="true" outlineLevel="0" collapsed="false">
      <c r="A148" s="42"/>
      <c r="B148" s="42"/>
      <c r="C148" s="42"/>
      <c r="D148" s="42"/>
      <c r="E148" s="42"/>
      <c r="F148" s="42"/>
      <c r="G148" s="42"/>
      <c r="H148" s="42"/>
      <c r="I148" s="42"/>
      <c r="J148" s="42"/>
      <c r="K148" s="48"/>
      <c r="L148" s="42"/>
    </row>
    <row r="149" customFormat="false" ht="27" hidden="false" customHeight="true" outlineLevel="0" collapsed="false">
      <c r="A149" s="42"/>
      <c r="B149" s="42"/>
      <c r="C149" s="42"/>
      <c r="D149" s="42"/>
      <c r="E149" s="42"/>
      <c r="F149" s="42"/>
      <c r="G149" s="42"/>
      <c r="H149" s="42"/>
      <c r="I149" s="42"/>
      <c r="J149" s="42"/>
      <c r="K149" s="48"/>
      <c r="L149" s="42"/>
    </row>
    <row r="150" customFormat="false" ht="27" hidden="false" customHeight="true" outlineLevel="0" collapsed="false">
      <c r="A150" s="42"/>
      <c r="B150" s="42"/>
      <c r="C150" s="42"/>
      <c r="D150" s="42"/>
      <c r="E150" s="42"/>
      <c r="F150" s="42"/>
      <c r="G150" s="42"/>
      <c r="H150" s="42"/>
      <c r="I150" s="42"/>
      <c r="J150" s="42"/>
      <c r="K150" s="48"/>
      <c r="L150" s="42"/>
    </row>
    <row r="151" customFormat="false" ht="27" hidden="false" customHeight="true" outlineLevel="0" collapsed="false">
      <c r="A151" s="42"/>
      <c r="B151" s="42"/>
      <c r="C151" s="42"/>
      <c r="D151" s="42"/>
      <c r="E151" s="42"/>
      <c r="F151" s="42"/>
      <c r="G151" s="42"/>
      <c r="H151" s="42"/>
      <c r="I151" s="42"/>
      <c r="J151" s="42"/>
      <c r="K151" s="48"/>
      <c r="L151" s="42"/>
    </row>
    <row r="152" customFormat="false" ht="27" hidden="false" customHeight="true" outlineLevel="0" collapsed="false">
      <c r="A152" s="42"/>
      <c r="B152" s="42"/>
      <c r="C152" s="42"/>
      <c r="D152" s="42"/>
      <c r="E152" s="42"/>
      <c r="F152" s="42"/>
      <c r="G152" s="42"/>
      <c r="H152" s="42"/>
      <c r="I152" s="42"/>
      <c r="J152" s="42"/>
      <c r="K152" s="48"/>
      <c r="L152" s="42"/>
    </row>
    <row r="153" customFormat="false" ht="27" hidden="false" customHeight="true" outlineLevel="0" collapsed="false">
      <c r="A153" s="42"/>
      <c r="B153" s="42"/>
      <c r="C153" s="42"/>
      <c r="D153" s="42"/>
      <c r="E153" s="42"/>
      <c r="F153" s="42"/>
      <c r="G153" s="42"/>
      <c r="H153" s="42"/>
      <c r="I153" s="42"/>
      <c r="J153" s="42"/>
      <c r="K153" s="48"/>
      <c r="L153" s="42"/>
    </row>
    <row r="154" customFormat="false" ht="27" hidden="false" customHeight="true" outlineLevel="0" collapsed="false">
      <c r="A154" s="42"/>
      <c r="B154" s="42"/>
      <c r="C154" s="42"/>
      <c r="D154" s="42"/>
      <c r="E154" s="42"/>
      <c r="F154" s="42"/>
      <c r="G154" s="42"/>
      <c r="H154" s="42"/>
      <c r="I154" s="42"/>
      <c r="J154" s="42"/>
      <c r="K154" s="48"/>
      <c r="L154" s="42"/>
    </row>
    <row r="155" customFormat="false" ht="27" hidden="false" customHeight="true" outlineLevel="0" collapsed="false">
      <c r="A155" s="42"/>
      <c r="B155" s="42"/>
      <c r="C155" s="42"/>
      <c r="D155" s="42"/>
      <c r="E155" s="42"/>
      <c r="F155" s="42"/>
      <c r="G155" s="42"/>
      <c r="H155" s="42"/>
      <c r="I155" s="42"/>
      <c r="J155" s="42"/>
      <c r="K155" s="48"/>
      <c r="L155" s="42"/>
    </row>
    <row r="156" customFormat="false" ht="27" hidden="false" customHeight="true" outlineLevel="0" collapsed="false">
      <c r="A156" s="42"/>
      <c r="B156" s="42"/>
      <c r="C156" s="42"/>
      <c r="D156" s="42"/>
      <c r="E156" s="42"/>
      <c r="F156" s="42"/>
      <c r="G156" s="42"/>
      <c r="H156" s="42"/>
      <c r="I156" s="42"/>
      <c r="J156" s="42"/>
      <c r="K156" s="48"/>
      <c r="L156" s="42"/>
    </row>
    <row r="157" customFormat="false" ht="27" hidden="false" customHeight="true" outlineLevel="0" collapsed="false">
      <c r="A157" s="42"/>
      <c r="B157" s="42"/>
      <c r="C157" s="42"/>
      <c r="D157" s="42"/>
      <c r="E157" s="42"/>
      <c r="F157" s="42"/>
      <c r="G157" s="42"/>
      <c r="H157" s="42"/>
      <c r="I157" s="42"/>
      <c r="J157" s="42"/>
      <c r="K157" s="48"/>
      <c r="L157" s="42"/>
    </row>
    <row r="158" customFormat="false" ht="27" hidden="false" customHeight="true" outlineLevel="0" collapsed="false">
      <c r="A158" s="42"/>
      <c r="B158" s="42"/>
      <c r="C158" s="42"/>
      <c r="D158" s="42"/>
      <c r="E158" s="42"/>
      <c r="F158" s="42"/>
      <c r="G158" s="42"/>
      <c r="H158" s="42"/>
      <c r="I158" s="42"/>
      <c r="J158" s="42"/>
      <c r="K158" s="48"/>
      <c r="L158" s="42"/>
    </row>
    <row r="159" customFormat="false" ht="27" hidden="false" customHeight="true" outlineLevel="0" collapsed="false">
      <c r="A159" s="42"/>
      <c r="B159" s="42"/>
      <c r="C159" s="42"/>
      <c r="D159" s="42"/>
      <c r="E159" s="42"/>
      <c r="F159" s="42"/>
      <c r="G159" s="42"/>
      <c r="H159" s="42"/>
      <c r="I159" s="42"/>
      <c r="J159" s="42"/>
      <c r="K159" s="48"/>
      <c r="L159" s="42"/>
    </row>
    <row r="160" customFormat="false" ht="27" hidden="false" customHeight="true" outlineLevel="0" collapsed="false">
      <c r="A160" s="42"/>
      <c r="B160" s="42"/>
      <c r="C160" s="42"/>
      <c r="D160" s="42"/>
      <c r="E160" s="42"/>
      <c r="F160" s="42"/>
      <c r="G160" s="42"/>
      <c r="H160" s="42"/>
      <c r="I160" s="42"/>
      <c r="J160" s="42"/>
      <c r="K160" s="48"/>
      <c r="L160" s="42"/>
    </row>
    <row r="161" customFormat="false" ht="27" hidden="false" customHeight="true" outlineLevel="0" collapsed="false">
      <c r="A161" s="42"/>
      <c r="B161" s="42"/>
      <c r="C161" s="42"/>
      <c r="D161" s="42"/>
      <c r="E161" s="42"/>
      <c r="F161" s="42"/>
      <c r="G161" s="42"/>
      <c r="H161" s="42"/>
      <c r="I161" s="42"/>
      <c r="J161" s="42"/>
      <c r="K161" s="48"/>
      <c r="L161" s="42"/>
    </row>
    <row r="162" customFormat="false" ht="27" hidden="false" customHeight="true" outlineLevel="0" collapsed="false">
      <c r="A162" s="42"/>
      <c r="B162" s="42"/>
      <c r="C162" s="42"/>
      <c r="D162" s="42"/>
      <c r="E162" s="42"/>
      <c r="F162" s="42"/>
      <c r="G162" s="42"/>
      <c r="H162" s="42"/>
      <c r="I162" s="42"/>
      <c r="J162" s="42"/>
      <c r="K162" s="48"/>
      <c r="L162" s="42"/>
    </row>
    <row r="163" customFormat="false" ht="27" hidden="false" customHeight="true" outlineLevel="0" collapsed="false">
      <c r="A163" s="42"/>
      <c r="B163" s="42"/>
      <c r="C163" s="42"/>
      <c r="D163" s="42"/>
      <c r="E163" s="42"/>
      <c r="F163" s="42"/>
      <c r="G163" s="42"/>
      <c r="H163" s="42"/>
      <c r="I163" s="42"/>
      <c r="J163" s="42"/>
      <c r="K163" s="48"/>
      <c r="L163" s="42"/>
    </row>
    <row r="164" customFormat="false" ht="27" hidden="false" customHeight="true" outlineLevel="0" collapsed="false">
      <c r="A164" s="42"/>
      <c r="B164" s="42"/>
      <c r="C164" s="42"/>
      <c r="D164" s="42"/>
      <c r="E164" s="42"/>
      <c r="F164" s="42"/>
      <c r="G164" s="42"/>
      <c r="H164" s="42"/>
      <c r="I164" s="42"/>
      <c r="J164" s="42"/>
      <c r="K164" s="48"/>
      <c r="L164" s="42"/>
    </row>
    <row r="165" customFormat="false" ht="27" hidden="false" customHeight="true" outlineLevel="0" collapsed="false">
      <c r="A165" s="42"/>
      <c r="B165" s="42"/>
      <c r="C165" s="42"/>
      <c r="D165" s="42"/>
      <c r="E165" s="42"/>
      <c r="F165" s="42"/>
      <c r="G165" s="42"/>
      <c r="H165" s="42"/>
      <c r="I165" s="42"/>
      <c r="J165" s="42"/>
      <c r="K165" s="48"/>
      <c r="L165" s="42"/>
    </row>
    <row r="166" customFormat="false" ht="27" hidden="false" customHeight="true" outlineLevel="0" collapsed="false">
      <c r="A166" s="42"/>
      <c r="B166" s="42"/>
      <c r="C166" s="42"/>
      <c r="D166" s="42"/>
      <c r="E166" s="42"/>
      <c r="F166" s="42"/>
      <c r="G166" s="42"/>
      <c r="H166" s="42"/>
      <c r="I166" s="42"/>
      <c r="J166" s="42"/>
      <c r="K166" s="48"/>
      <c r="L166" s="42"/>
    </row>
    <row r="167" customFormat="false" ht="27" hidden="false" customHeight="true" outlineLevel="0" collapsed="false">
      <c r="A167" s="42"/>
      <c r="B167" s="42"/>
      <c r="C167" s="42"/>
      <c r="D167" s="42"/>
      <c r="E167" s="42"/>
      <c r="F167" s="42"/>
      <c r="G167" s="42"/>
      <c r="H167" s="42"/>
      <c r="I167" s="42"/>
      <c r="J167" s="42"/>
      <c r="K167" s="48"/>
      <c r="L167" s="42"/>
    </row>
    <row r="168" customFormat="false" ht="27" hidden="false" customHeight="true" outlineLevel="0" collapsed="false">
      <c r="A168" s="42"/>
      <c r="B168" s="42"/>
      <c r="C168" s="42"/>
      <c r="D168" s="42"/>
      <c r="E168" s="42"/>
      <c r="F168" s="42"/>
      <c r="G168" s="42"/>
      <c r="H168" s="42"/>
      <c r="I168" s="42"/>
      <c r="J168" s="42"/>
      <c r="K168" s="48"/>
      <c r="L168" s="42"/>
    </row>
    <row r="169" customFormat="false" ht="27" hidden="false" customHeight="true" outlineLevel="0" collapsed="false">
      <c r="A169" s="42"/>
      <c r="B169" s="42"/>
      <c r="C169" s="42"/>
      <c r="D169" s="42"/>
      <c r="E169" s="42"/>
      <c r="F169" s="42"/>
      <c r="G169" s="42"/>
      <c r="H169" s="42"/>
      <c r="I169" s="42"/>
      <c r="J169" s="42"/>
      <c r="K169" s="48"/>
      <c r="L169" s="42"/>
    </row>
    <row r="170" customFormat="false" ht="27" hidden="false" customHeight="true" outlineLevel="0" collapsed="false">
      <c r="A170" s="42"/>
      <c r="B170" s="42"/>
      <c r="C170" s="42"/>
      <c r="D170" s="42"/>
      <c r="E170" s="42"/>
      <c r="F170" s="42"/>
      <c r="G170" s="42"/>
      <c r="H170" s="42"/>
      <c r="I170" s="42"/>
      <c r="J170" s="42"/>
      <c r="K170" s="48"/>
      <c r="L170" s="42"/>
    </row>
    <row r="171" customFormat="false" ht="27" hidden="false" customHeight="true" outlineLevel="0" collapsed="false">
      <c r="A171" s="42"/>
      <c r="B171" s="42"/>
      <c r="C171" s="42"/>
      <c r="D171" s="42"/>
      <c r="E171" s="42"/>
      <c r="F171" s="42"/>
      <c r="G171" s="42"/>
      <c r="H171" s="42"/>
      <c r="I171" s="42"/>
      <c r="J171" s="42"/>
      <c r="K171" s="48"/>
      <c r="L171" s="42"/>
    </row>
    <row r="172" customFormat="false" ht="27" hidden="false" customHeight="true" outlineLevel="0" collapsed="false">
      <c r="A172" s="42"/>
      <c r="B172" s="42"/>
      <c r="C172" s="42"/>
      <c r="D172" s="42"/>
      <c r="E172" s="42"/>
      <c r="F172" s="42"/>
      <c r="G172" s="42"/>
      <c r="H172" s="42"/>
      <c r="I172" s="42"/>
      <c r="J172" s="42"/>
      <c r="K172" s="48"/>
      <c r="L172" s="42"/>
    </row>
    <row r="173" customFormat="false" ht="27" hidden="false" customHeight="true" outlineLevel="0" collapsed="false">
      <c r="A173" s="42"/>
      <c r="B173" s="42"/>
      <c r="C173" s="42"/>
      <c r="D173" s="42"/>
      <c r="E173" s="42"/>
      <c r="F173" s="42"/>
      <c r="G173" s="42"/>
      <c r="H173" s="42"/>
      <c r="I173" s="42"/>
      <c r="J173" s="42"/>
      <c r="K173" s="48"/>
      <c r="L173" s="42"/>
    </row>
    <row r="174" customFormat="false" ht="27" hidden="false" customHeight="true" outlineLevel="0" collapsed="false">
      <c r="A174" s="42"/>
      <c r="B174" s="42"/>
      <c r="C174" s="42"/>
      <c r="D174" s="42"/>
      <c r="E174" s="42"/>
      <c r="F174" s="42"/>
      <c r="G174" s="42"/>
      <c r="H174" s="42"/>
      <c r="I174" s="42"/>
      <c r="J174" s="42"/>
      <c r="K174" s="48"/>
      <c r="L174" s="42"/>
    </row>
    <row r="175" customFormat="false" ht="27" hidden="false" customHeight="true" outlineLevel="0" collapsed="false">
      <c r="A175" s="42"/>
      <c r="B175" s="42"/>
      <c r="C175" s="42"/>
      <c r="D175" s="42"/>
      <c r="E175" s="42"/>
      <c r="F175" s="42"/>
      <c r="G175" s="42"/>
      <c r="H175" s="42"/>
      <c r="I175" s="42"/>
      <c r="J175" s="42"/>
      <c r="K175" s="48"/>
      <c r="L175" s="42"/>
    </row>
    <row r="176" customFormat="false" ht="27" hidden="false" customHeight="true" outlineLevel="0" collapsed="false">
      <c r="A176" s="42"/>
      <c r="B176" s="42"/>
      <c r="C176" s="42"/>
      <c r="D176" s="42"/>
      <c r="E176" s="42"/>
      <c r="F176" s="42"/>
      <c r="G176" s="42"/>
      <c r="H176" s="42"/>
      <c r="I176" s="42"/>
      <c r="J176" s="42"/>
      <c r="K176" s="48"/>
      <c r="L176" s="42"/>
    </row>
    <row r="177" customFormat="false" ht="27" hidden="false" customHeight="true" outlineLevel="0" collapsed="false">
      <c r="A177" s="42"/>
      <c r="B177" s="42"/>
      <c r="C177" s="42"/>
      <c r="D177" s="42"/>
      <c r="E177" s="42"/>
      <c r="F177" s="42"/>
      <c r="G177" s="42"/>
      <c r="H177" s="42"/>
      <c r="I177" s="42"/>
      <c r="J177" s="42"/>
      <c r="K177" s="48"/>
      <c r="L177" s="42"/>
    </row>
    <row r="178" customFormat="false" ht="27" hidden="false" customHeight="true" outlineLevel="0" collapsed="false">
      <c r="A178" s="42"/>
      <c r="B178" s="42"/>
      <c r="C178" s="42"/>
      <c r="D178" s="42"/>
      <c r="E178" s="42"/>
      <c r="F178" s="42"/>
      <c r="G178" s="42"/>
      <c r="H178" s="42"/>
      <c r="I178" s="42"/>
      <c r="J178" s="42"/>
      <c r="K178" s="48"/>
      <c r="L178" s="42"/>
    </row>
    <row r="179" customFormat="false" ht="27" hidden="false" customHeight="true" outlineLevel="0" collapsed="false">
      <c r="A179" s="42"/>
      <c r="B179" s="42"/>
      <c r="C179" s="42"/>
      <c r="D179" s="42"/>
      <c r="E179" s="42"/>
      <c r="F179" s="42"/>
      <c r="G179" s="42"/>
      <c r="H179" s="42"/>
      <c r="I179" s="42"/>
      <c r="J179" s="42"/>
      <c r="K179" s="48"/>
      <c r="L179" s="42"/>
    </row>
    <row r="180" customFormat="false" ht="27" hidden="false" customHeight="true" outlineLevel="0" collapsed="false">
      <c r="A180" s="42"/>
      <c r="B180" s="42"/>
      <c r="C180" s="42"/>
      <c r="D180" s="42"/>
      <c r="E180" s="42"/>
      <c r="F180" s="42"/>
      <c r="G180" s="42"/>
      <c r="H180" s="42"/>
      <c r="I180" s="42"/>
      <c r="J180" s="42"/>
      <c r="K180" s="48"/>
      <c r="L180" s="42"/>
    </row>
    <row r="181" customFormat="false" ht="27" hidden="false" customHeight="true" outlineLevel="0" collapsed="false">
      <c r="A181" s="42"/>
      <c r="B181" s="42"/>
      <c r="C181" s="42"/>
      <c r="D181" s="42"/>
      <c r="E181" s="42"/>
      <c r="F181" s="42"/>
      <c r="G181" s="42"/>
      <c r="H181" s="42"/>
      <c r="I181" s="42"/>
      <c r="J181" s="42"/>
      <c r="K181" s="48"/>
      <c r="L181" s="42"/>
    </row>
    <row r="182" customFormat="false" ht="27" hidden="false" customHeight="true" outlineLevel="0" collapsed="false">
      <c r="A182" s="42"/>
      <c r="B182" s="42"/>
      <c r="C182" s="42"/>
      <c r="D182" s="42"/>
      <c r="E182" s="42"/>
      <c r="F182" s="42"/>
      <c r="G182" s="42"/>
      <c r="H182" s="42"/>
      <c r="I182" s="42"/>
      <c r="J182" s="42"/>
      <c r="K182" s="48"/>
      <c r="L182" s="42"/>
    </row>
    <row r="183" customFormat="false" ht="27" hidden="false" customHeight="true" outlineLevel="0" collapsed="false">
      <c r="A183" s="42"/>
      <c r="B183" s="42"/>
      <c r="C183" s="42"/>
      <c r="D183" s="42"/>
      <c r="E183" s="42"/>
      <c r="F183" s="42"/>
      <c r="G183" s="42"/>
      <c r="H183" s="42"/>
      <c r="I183" s="42"/>
      <c r="J183" s="42"/>
      <c r="K183" s="48"/>
      <c r="L183" s="42"/>
    </row>
    <row r="184" customFormat="false" ht="27" hidden="false" customHeight="true" outlineLevel="0" collapsed="false">
      <c r="A184" s="42"/>
      <c r="B184" s="42"/>
      <c r="C184" s="42"/>
      <c r="D184" s="42"/>
      <c r="E184" s="42"/>
      <c r="F184" s="42"/>
      <c r="G184" s="42"/>
      <c r="H184" s="42"/>
      <c r="I184" s="42"/>
      <c r="J184" s="42"/>
      <c r="K184" s="48"/>
      <c r="L184" s="42"/>
    </row>
    <row r="185" customFormat="false" ht="27" hidden="false" customHeight="true" outlineLevel="0" collapsed="false">
      <c r="A185" s="42"/>
      <c r="B185" s="42"/>
      <c r="C185" s="42"/>
      <c r="D185" s="42"/>
      <c r="E185" s="42"/>
      <c r="F185" s="42"/>
      <c r="G185" s="42"/>
      <c r="H185" s="42"/>
      <c r="I185" s="42"/>
      <c r="J185" s="42"/>
      <c r="K185" s="48"/>
      <c r="L185" s="42"/>
    </row>
    <row r="186" customFormat="false" ht="27" hidden="false" customHeight="true" outlineLevel="0" collapsed="false">
      <c r="A186" s="42"/>
      <c r="B186" s="42"/>
      <c r="C186" s="42"/>
      <c r="D186" s="42"/>
      <c r="E186" s="42"/>
      <c r="F186" s="42"/>
      <c r="G186" s="42"/>
      <c r="H186" s="42"/>
      <c r="I186" s="42"/>
      <c r="J186" s="42"/>
      <c r="K186" s="48"/>
      <c r="L186" s="42"/>
    </row>
    <row r="187" customFormat="false" ht="27" hidden="false" customHeight="true" outlineLevel="0" collapsed="false">
      <c r="A187" s="42"/>
      <c r="B187" s="42"/>
      <c r="C187" s="42"/>
      <c r="D187" s="42"/>
      <c r="E187" s="42"/>
      <c r="F187" s="42"/>
      <c r="G187" s="42"/>
      <c r="H187" s="42"/>
      <c r="I187" s="42"/>
      <c r="J187" s="42"/>
      <c r="K187" s="48"/>
      <c r="L187" s="42"/>
    </row>
    <row r="188" customFormat="false" ht="27" hidden="false" customHeight="true" outlineLevel="0" collapsed="false">
      <c r="A188" s="42"/>
      <c r="B188" s="42"/>
      <c r="C188" s="42"/>
      <c r="D188" s="42"/>
      <c r="E188" s="42"/>
      <c r="F188" s="42"/>
      <c r="G188" s="42"/>
      <c r="H188" s="42"/>
      <c r="I188" s="42"/>
      <c r="J188" s="42"/>
      <c r="K188" s="48"/>
      <c r="L188" s="42"/>
    </row>
    <row r="189" customFormat="false" ht="27" hidden="false" customHeight="true" outlineLevel="0" collapsed="false">
      <c r="A189" s="42"/>
      <c r="B189" s="42"/>
      <c r="C189" s="42"/>
      <c r="D189" s="42"/>
      <c r="E189" s="42"/>
      <c r="F189" s="42"/>
      <c r="G189" s="42"/>
      <c r="H189" s="42"/>
      <c r="I189" s="42"/>
      <c r="J189" s="42"/>
      <c r="K189" s="48"/>
      <c r="L189" s="42"/>
    </row>
    <row r="190" customFormat="false" ht="27" hidden="false" customHeight="true" outlineLevel="0" collapsed="false">
      <c r="A190" s="42"/>
      <c r="B190" s="42"/>
      <c r="C190" s="42"/>
      <c r="D190" s="42"/>
      <c r="E190" s="42"/>
      <c r="F190" s="42"/>
      <c r="G190" s="42"/>
      <c r="H190" s="42"/>
      <c r="I190" s="42"/>
      <c r="J190" s="42"/>
      <c r="K190" s="48"/>
      <c r="L190" s="42"/>
    </row>
    <row r="191" customFormat="false" ht="27" hidden="false" customHeight="true" outlineLevel="0" collapsed="false">
      <c r="A191" s="42"/>
      <c r="B191" s="42"/>
      <c r="C191" s="42"/>
      <c r="D191" s="42"/>
      <c r="E191" s="42"/>
      <c r="F191" s="42"/>
      <c r="G191" s="42"/>
      <c r="H191" s="42"/>
      <c r="I191" s="42"/>
      <c r="J191" s="42"/>
      <c r="K191" s="48"/>
      <c r="L191" s="42"/>
    </row>
    <row r="192" customFormat="false" ht="27" hidden="false" customHeight="true" outlineLevel="0" collapsed="false">
      <c r="A192" s="42"/>
      <c r="B192" s="42"/>
      <c r="C192" s="42"/>
      <c r="D192" s="42"/>
      <c r="E192" s="42"/>
      <c r="F192" s="42"/>
      <c r="G192" s="42"/>
      <c r="H192" s="42"/>
      <c r="I192" s="42"/>
      <c r="J192" s="42"/>
      <c r="K192" s="48"/>
      <c r="L192" s="42"/>
    </row>
    <row r="193" customFormat="false" ht="27" hidden="false" customHeight="true" outlineLevel="0" collapsed="false">
      <c r="A193" s="42"/>
      <c r="B193" s="42"/>
      <c r="C193" s="42"/>
      <c r="D193" s="42"/>
      <c r="E193" s="42"/>
      <c r="F193" s="42"/>
      <c r="G193" s="42"/>
      <c r="H193" s="42"/>
      <c r="I193" s="42"/>
      <c r="J193" s="42"/>
      <c r="K193" s="48"/>
      <c r="L193" s="42"/>
    </row>
    <row r="194" customFormat="false" ht="27" hidden="false" customHeight="true" outlineLevel="0" collapsed="false">
      <c r="A194" s="42"/>
      <c r="B194" s="42"/>
      <c r="C194" s="42"/>
      <c r="D194" s="42"/>
      <c r="E194" s="42"/>
      <c r="F194" s="42"/>
      <c r="G194" s="42"/>
      <c r="H194" s="42"/>
      <c r="I194" s="42"/>
      <c r="J194" s="42"/>
      <c r="K194" s="48"/>
      <c r="L194" s="42"/>
    </row>
    <row r="195" customFormat="false" ht="27" hidden="false" customHeight="true" outlineLevel="0" collapsed="false">
      <c r="A195" s="42"/>
      <c r="B195" s="42"/>
      <c r="C195" s="42"/>
      <c r="D195" s="42"/>
      <c r="E195" s="42"/>
      <c r="F195" s="42"/>
      <c r="G195" s="42"/>
      <c r="H195" s="42"/>
      <c r="I195" s="42"/>
      <c r="J195" s="42"/>
      <c r="K195" s="48"/>
      <c r="L195" s="42"/>
    </row>
    <row r="196" customFormat="false" ht="27" hidden="false" customHeight="true" outlineLevel="0" collapsed="false">
      <c r="A196" s="42"/>
      <c r="B196" s="42"/>
      <c r="C196" s="42"/>
      <c r="D196" s="42"/>
      <c r="E196" s="42"/>
      <c r="F196" s="42"/>
      <c r="G196" s="42"/>
      <c r="H196" s="42"/>
      <c r="I196" s="42"/>
      <c r="J196" s="42"/>
      <c r="K196" s="48"/>
      <c r="L196" s="42"/>
    </row>
    <row r="197" customFormat="false" ht="27" hidden="false" customHeight="true" outlineLevel="0" collapsed="false">
      <c r="A197" s="42"/>
      <c r="B197" s="42"/>
      <c r="C197" s="42"/>
      <c r="D197" s="42"/>
      <c r="E197" s="42"/>
      <c r="F197" s="42"/>
      <c r="G197" s="42"/>
      <c r="H197" s="42"/>
      <c r="I197" s="42"/>
      <c r="J197" s="42"/>
      <c r="K197" s="48"/>
      <c r="L197" s="42"/>
    </row>
    <row r="198" customFormat="false" ht="27" hidden="false" customHeight="true" outlineLevel="0" collapsed="false">
      <c r="A198" s="42"/>
      <c r="B198" s="42"/>
      <c r="C198" s="42"/>
      <c r="D198" s="42"/>
      <c r="E198" s="42"/>
      <c r="F198" s="42"/>
      <c r="G198" s="42"/>
      <c r="H198" s="42"/>
      <c r="I198" s="42"/>
      <c r="J198" s="42"/>
      <c r="K198" s="48"/>
      <c r="L198" s="42"/>
    </row>
    <row r="199" customFormat="false" ht="27" hidden="false" customHeight="true" outlineLevel="0" collapsed="false">
      <c r="A199" s="42"/>
      <c r="B199" s="42"/>
      <c r="C199" s="42"/>
      <c r="D199" s="42"/>
      <c r="E199" s="42"/>
      <c r="F199" s="42"/>
      <c r="G199" s="42"/>
      <c r="H199" s="42"/>
      <c r="I199" s="42"/>
      <c r="J199" s="42"/>
      <c r="K199" s="48"/>
      <c r="L199" s="42"/>
    </row>
    <row r="200" customFormat="false" ht="27" hidden="false" customHeight="true" outlineLevel="0" collapsed="false">
      <c r="A200" s="42"/>
      <c r="B200" s="42"/>
      <c r="C200" s="42"/>
      <c r="D200" s="42"/>
      <c r="E200" s="42"/>
      <c r="F200" s="42"/>
      <c r="G200" s="42"/>
      <c r="H200" s="42"/>
      <c r="I200" s="42"/>
      <c r="J200" s="42"/>
      <c r="K200" s="48"/>
      <c r="L200" s="42"/>
    </row>
    <row r="201" customFormat="false" ht="27" hidden="false" customHeight="true" outlineLevel="0" collapsed="false">
      <c r="A201" s="42"/>
      <c r="B201" s="42"/>
      <c r="C201" s="42"/>
      <c r="D201" s="42"/>
      <c r="E201" s="42"/>
      <c r="F201" s="42"/>
      <c r="G201" s="42"/>
      <c r="H201" s="42"/>
      <c r="I201" s="42"/>
      <c r="J201" s="42"/>
      <c r="K201" s="48"/>
      <c r="L201" s="42"/>
    </row>
    <row r="202" customFormat="false" ht="27" hidden="false" customHeight="true" outlineLevel="0" collapsed="false">
      <c r="A202" s="42"/>
      <c r="B202" s="42"/>
      <c r="C202" s="42"/>
      <c r="D202" s="42"/>
      <c r="E202" s="42"/>
      <c r="F202" s="42"/>
      <c r="G202" s="42"/>
      <c r="H202" s="42"/>
      <c r="I202" s="42"/>
      <c r="J202" s="42"/>
      <c r="K202" s="48"/>
      <c r="L202" s="42"/>
    </row>
    <row r="203" customFormat="false" ht="27" hidden="false" customHeight="true" outlineLevel="0" collapsed="false">
      <c r="A203" s="42"/>
      <c r="B203" s="42"/>
      <c r="C203" s="42"/>
      <c r="D203" s="42"/>
      <c r="E203" s="42"/>
      <c r="F203" s="42"/>
      <c r="G203" s="42"/>
      <c r="H203" s="42"/>
      <c r="I203" s="42"/>
      <c r="J203" s="42"/>
      <c r="K203" s="48"/>
      <c r="L203" s="42"/>
    </row>
    <row r="204" customFormat="false" ht="27" hidden="false" customHeight="true" outlineLevel="0" collapsed="false">
      <c r="A204" s="42"/>
      <c r="B204" s="42"/>
      <c r="C204" s="42"/>
      <c r="D204" s="42"/>
      <c r="E204" s="42"/>
      <c r="F204" s="42"/>
      <c r="G204" s="42"/>
      <c r="H204" s="42"/>
      <c r="I204" s="42"/>
      <c r="J204" s="42"/>
      <c r="K204" s="48"/>
      <c r="L204" s="42"/>
    </row>
    <row r="205" customFormat="false" ht="27" hidden="false" customHeight="true" outlineLevel="0" collapsed="false">
      <c r="A205" s="42"/>
      <c r="B205" s="42"/>
      <c r="C205" s="42"/>
      <c r="D205" s="42"/>
      <c r="E205" s="42"/>
      <c r="F205" s="42"/>
      <c r="G205" s="42"/>
      <c r="H205" s="42"/>
      <c r="I205" s="42"/>
      <c r="J205" s="42"/>
      <c r="K205" s="48"/>
      <c r="L205" s="42"/>
    </row>
    <row r="206" customFormat="false" ht="27" hidden="false" customHeight="true" outlineLevel="0" collapsed="false">
      <c r="A206" s="42"/>
      <c r="B206" s="42"/>
      <c r="C206" s="42"/>
      <c r="D206" s="42"/>
      <c r="E206" s="42"/>
      <c r="F206" s="42"/>
      <c r="G206" s="42"/>
      <c r="H206" s="42"/>
      <c r="I206" s="42"/>
      <c r="J206" s="42"/>
      <c r="K206" s="48"/>
      <c r="L206" s="42"/>
    </row>
  </sheetData>
  <mergeCells count="5">
    <mergeCell ref="A1:C1"/>
    <mergeCell ref="D1:F1"/>
    <mergeCell ref="G1:L1"/>
    <mergeCell ref="A2:L2"/>
    <mergeCell ref="A4:L4"/>
  </mergeCells>
  <dataValidations count="3">
    <dataValidation allowBlank="true" error="Choisir une valeur autorisée ; une donnée absente reste vide." errorStyle="stop" errorTitle="Saisie à vérifier" operator="between" showDropDown="false" showErrorMessage="true" showInputMessage="false" sqref="I7:I206" type="list">
      <formula1>"Ouvert,En cours,Clos,Suspendu"</formula1>
      <formula2>0</formula2>
    </dataValidation>
    <dataValidation allowBlank="true" error="Choisir une valeur autorisée ; une donnée absente reste vide." errorStyle="stop" errorTitle="Saisie à vérifier" operator="between" showDropDown="false" showErrorMessage="true" showInputMessage="false" sqref="J7:J206" type="list">
      <formula1>"Haute,Moyenne,Basse"</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K7:K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1146</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1147</v>
      </c>
      <c r="B4" s="33"/>
      <c r="C4" s="33"/>
      <c r="D4" s="33"/>
      <c r="E4" s="33"/>
      <c r="F4" s="33"/>
      <c r="G4" s="33"/>
      <c r="H4" s="33"/>
    </row>
    <row r="5" customFormat="false" ht="45.75" hidden="false" customHeight="true" outlineLevel="0" collapsed="false">
      <c r="A5" s="30" t="s">
        <v>1148</v>
      </c>
      <c r="B5" s="30"/>
      <c r="C5" s="30"/>
      <c r="D5" s="30"/>
      <c r="E5" s="30"/>
      <c r="F5" s="30"/>
      <c r="G5" s="30"/>
      <c r="H5" s="30"/>
    </row>
    <row r="6" customFormat="false" ht="27" hidden="false" customHeight="true" outlineLevel="0" collapsed="false">
      <c r="A6" s="4"/>
      <c r="B6" s="30"/>
      <c r="C6" s="30"/>
      <c r="D6" s="30"/>
      <c r="E6" s="30"/>
      <c r="F6" s="30"/>
      <c r="G6" s="30"/>
      <c r="H6" s="30"/>
    </row>
    <row r="7" customFormat="false" ht="42" hidden="false" customHeight="true" outlineLevel="0" collapsed="false">
      <c r="A7" s="35" t="s">
        <v>475</v>
      </c>
      <c r="B7" s="41" t="s">
        <v>476</v>
      </c>
      <c r="C7" s="41"/>
      <c r="D7" s="41"/>
      <c r="E7" s="41"/>
      <c r="F7" s="41"/>
      <c r="G7" s="41"/>
      <c r="H7" s="41"/>
    </row>
    <row r="8" customFormat="false" ht="27" hidden="false" customHeight="true" outlineLevel="0" collapsed="false">
      <c r="A8" s="4" t="s">
        <v>477</v>
      </c>
      <c r="B8" s="30" t="s">
        <v>1149</v>
      </c>
      <c r="C8" s="30"/>
      <c r="D8" s="30"/>
      <c r="E8" s="30"/>
      <c r="F8" s="30"/>
      <c r="G8" s="30"/>
      <c r="H8" s="30"/>
    </row>
    <row r="9" customFormat="false" ht="27" hidden="false" customHeight="true" outlineLevel="0" collapsed="false">
      <c r="A9" s="4" t="s">
        <v>53</v>
      </c>
      <c r="B9" s="30" t="s">
        <v>1150</v>
      </c>
      <c r="C9" s="30"/>
      <c r="D9" s="30"/>
      <c r="E9" s="30"/>
      <c r="F9" s="30"/>
      <c r="G9" s="30"/>
      <c r="H9" s="30"/>
    </row>
    <row r="10" customFormat="false" ht="27" hidden="false" customHeight="true" outlineLevel="0" collapsed="false">
      <c r="A10" s="4" t="s">
        <v>480</v>
      </c>
      <c r="B10" s="30" t="s">
        <v>1151</v>
      </c>
      <c r="C10" s="30"/>
      <c r="D10" s="30"/>
      <c r="E10" s="30"/>
      <c r="F10" s="30"/>
      <c r="G10" s="30"/>
      <c r="H10" s="30"/>
    </row>
    <row r="11" customFormat="false" ht="27" hidden="false" customHeight="true" outlineLevel="0" collapsed="false">
      <c r="A11" s="4" t="s">
        <v>482</v>
      </c>
      <c r="B11" s="30" t="s">
        <v>1152</v>
      </c>
      <c r="C11" s="30"/>
      <c r="D11" s="30"/>
      <c r="E11" s="30"/>
      <c r="F11" s="30"/>
      <c r="G11" s="30"/>
      <c r="H11" s="30"/>
    </row>
    <row r="12" customFormat="false" ht="27" hidden="false" customHeight="true" outlineLevel="0" collapsed="false">
      <c r="A12" s="4" t="s">
        <v>484</v>
      </c>
      <c r="B12" s="30" t="s">
        <v>1153</v>
      </c>
      <c r="C12" s="30"/>
      <c r="D12" s="30"/>
      <c r="E12" s="30"/>
      <c r="F12" s="30"/>
      <c r="G12" s="30"/>
      <c r="H12" s="30"/>
    </row>
    <row r="13" customFormat="false" ht="27" hidden="false" customHeight="true" outlineLevel="0" collapsed="false">
      <c r="A13" s="4" t="s">
        <v>486</v>
      </c>
      <c r="B13" s="30" t="s">
        <v>1154</v>
      </c>
      <c r="C13" s="30"/>
      <c r="D13" s="30"/>
      <c r="E13" s="30"/>
      <c r="F13" s="30"/>
      <c r="G13" s="30"/>
      <c r="H13" s="30"/>
    </row>
    <row r="14" customFormat="false" ht="27" hidden="false" customHeight="true" outlineLevel="0" collapsed="false">
      <c r="A14" s="4" t="s">
        <v>1155</v>
      </c>
      <c r="B14" s="30" t="s">
        <v>1156</v>
      </c>
      <c r="C14" s="30"/>
      <c r="D14" s="30"/>
      <c r="E14" s="30"/>
      <c r="F14" s="30"/>
      <c r="G14" s="30"/>
      <c r="H14" s="30"/>
    </row>
    <row r="15" customFormat="false" ht="27" hidden="false" customHeight="true" outlineLevel="0" collapsed="false">
      <c r="A15" s="4" t="s">
        <v>1157</v>
      </c>
      <c r="B15" s="30" t="s">
        <v>1158</v>
      </c>
      <c r="C15" s="30"/>
      <c r="D15" s="30"/>
      <c r="E15" s="30"/>
      <c r="F15" s="30"/>
      <c r="G15" s="30"/>
      <c r="H15" s="30"/>
    </row>
    <row r="16" customFormat="false" ht="27" hidden="false" customHeight="true" outlineLevel="0" collapsed="false">
      <c r="A16" s="4"/>
      <c r="B16" s="30"/>
      <c r="C16" s="30"/>
      <c r="D16" s="30"/>
      <c r="E16" s="30"/>
      <c r="F16" s="30"/>
      <c r="G16" s="30"/>
      <c r="H16" s="30"/>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IFERROR(HYPERLINK("#'05_Tickets'!A1","5 tickets   →   05_Tickets"),"5 tickets   →   05_Tickets")</f>
        <v>5 tickets   →   05_Tickets</v>
      </c>
      <c r="B20" s="34"/>
      <c r="C20" s="34"/>
      <c r="D20" s="34"/>
      <c r="E20" s="34"/>
      <c r="F20" s="34"/>
      <c r="G20" s="34"/>
      <c r="H20" s="34"/>
    </row>
    <row r="21" customFormat="false" ht="30.75" hidden="false" customHeight="true" outlineLevel="0" collapsed="false">
      <c r="A21" s="34" t="str">
        <f aca="false">IFERROR(HYPERLINK("#'05_Participants'!A1","Participants   →   05_Participants"),"Participants   →   05_Participants")</f>
        <v>Participants   →   05_Participants</v>
      </c>
      <c r="B21" s="34"/>
      <c r="C21" s="34"/>
      <c r="D21" s="34"/>
      <c r="E21" s="34"/>
      <c r="F21" s="34"/>
      <c r="G21" s="34"/>
      <c r="H21" s="34"/>
    </row>
    <row r="22" customFormat="false" ht="30.75" hidden="false" customHeight="true" outlineLevel="0" collapsed="false">
      <c r="A22" s="34" t="str">
        <f aca="false">IFERROR(HYPERLINK("#'05_Tests_dossiers'!A1","Tests dossiers   →   05_Tests_dossiers"),"Tests dossiers   →   05_Tests_dossiers")</f>
        <v>Tests dossiers   →   05_Tests_dossiers</v>
      </c>
      <c r="B22" s="34"/>
      <c r="C22" s="34"/>
      <c r="D22" s="34"/>
      <c r="E22" s="34"/>
      <c r="F22" s="34"/>
      <c r="G22" s="34"/>
      <c r="H22" s="34"/>
    </row>
    <row r="23" customFormat="false" ht="30.75" hidden="false" customHeight="true" outlineLevel="0" collapsed="false">
      <c r="A23" s="34" t="str">
        <f aca="false">IFERROR(HYPERLINK("#'05_Passation'!A1","Passation   →   05_Passation"),"Passation   →   05_Passation")</f>
        <v>Passation   →   05_Passation</v>
      </c>
      <c r="B23" s="34"/>
      <c r="C23" s="34"/>
      <c r="D23" s="34"/>
      <c r="E23" s="34"/>
      <c r="F23" s="34"/>
      <c r="G23" s="34"/>
      <c r="H23" s="34"/>
    </row>
    <row r="24" customFormat="false" ht="30.75" hidden="false" customHeight="true" outlineLevel="0" collapsed="false">
      <c r="A24" s="34" t="str">
        <f aca="false">IFERROR(HYPERLINK("#'05_Ecarts'!A1","Écarts   →   05_Ecarts"),"Écarts   →   05_Ecarts")</f>
        <v>Écarts   →   05_Ecarts</v>
      </c>
      <c r="B24" s="34"/>
      <c r="C24" s="34"/>
      <c r="D24" s="34"/>
      <c r="E24" s="34"/>
      <c r="F24" s="34"/>
      <c r="G24" s="34"/>
      <c r="H24" s="34"/>
    </row>
    <row r="25" customFormat="false" ht="30.75" hidden="false" customHeight="true" outlineLevel="0" collapsed="false">
      <c r="A25" s="34" t="str">
        <f aca="false">IFERROR(HYPERLINK("#'05_Synthese'!A1","Synthèse   →   05_Synthese"),"Synthèse   →   05_Synthese")</f>
        <v>Synthèse   →   05_Synthese</v>
      </c>
      <c r="B25" s="34"/>
      <c r="C25" s="34"/>
      <c r="D25" s="34"/>
      <c r="E25" s="34"/>
      <c r="F25" s="34"/>
      <c r="G25" s="34"/>
      <c r="H25" s="34"/>
    </row>
    <row r="26" customFormat="false" ht="30.75" hidden="false" customHeight="true" outlineLevel="0" collapsed="false">
      <c r="A26" s="34" t="str">
        <f aca="false">IFERROR(HYPERLINK("#'05_Ex_affectations'!A1","Exemple affectations   →   05_Ex_affectations"),"Exemple affectations   →   05_Ex_affectations")</f>
        <v>Exemple affectations   →   05_Ex_affectations</v>
      </c>
      <c r="B26" s="34"/>
      <c r="C26" s="34"/>
      <c r="D26" s="34"/>
      <c r="E26" s="34"/>
      <c r="F26" s="34"/>
      <c r="G26" s="34"/>
      <c r="H26" s="34"/>
    </row>
    <row r="27" customFormat="false" ht="30.75" hidden="false" customHeight="true" outlineLevel="0" collapsed="false">
      <c r="A27" s="34" t="str">
        <f aca="false">IFERROR(HYPERLINK("#'05_Ex_notes'!A1","Exemple notes initiales   →   05_Ex_notes"),"Exemple notes initiales   →   05_Ex_notes")</f>
        <v>Exemple notes initiales   →   05_Ex_notes</v>
      </c>
      <c r="B27" s="34"/>
      <c r="C27" s="34"/>
      <c r="D27" s="34"/>
      <c r="E27" s="34"/>
      <c r="F27" s="34"/>
      <c r="G27" s="34"/>
      <c r="H27" s="34"/>
    </row>
    <row r="29" customFormat="false" ht="36.75" hidden="false" customHeight="true" outlineLevel="0" collapsed="false">
      <c r="A29" s="11" t="s">
        <v>1159</v>
      </c>
      <c r="B29" s="11"/>
      <c r="C29" s="11"/>
      <c r="D29" s="11"/>
      <c r="E29" s="11"/>
      <c r="F29" s="11"/>
      <c r="G29" s="11"/>
      <c r="H29" s="11"/>
    </row>
  </sheetData>
  <mergeCells count="27">
    <mergeCell ref="A1:C1"/>
    <mergeCell ref="D1:F1"/>
    <mergeCell ref="G1:H1"/>
    <mergeCell ref="A2:H2"/>
    <mergeCell ref="A4:H4"/>
    <mergeCell ref="A5:H5"/>
    <mergeCell ref="B6:H6"/>
    <mergeCell ref="B7:H7"/>
    <mergeCell ref="B8:H8"/>
    <mergeCell ref="B9:H9"/>
    <mergeCell ref="B10:H10"/>
    <mergeCell ref="B11:H11"/>
    <mergeCell ref="B12:H12"/>
    <mergeCell ref="B13:H13"/>
    <mergeCell ref="B14:H14"/>
    <mergeCell ref="B15:H15"/>
    <mergeCell ref="B16:H16"/>
    <mergeCell ref="A19:H19"/>
    <mergeCell ref="A20:H20"/>
    <mergeCell ref="A21:H21"/>
    <mergeCell ref="A22:H22"/>
    <mergeCell ref="A23:H23"/>
    <mergeCell ref="A24:H24"/>
    <mergeCell ref="A25:H25"/>
    <mergeCell ref="A26:H26"/>
    <mergeCell ref="A27:H27"/>
    <mergeCell ref="A29:H29"/>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9"/>
    <col collapsed="false" customWidth="true" hidden="false" outlineLevel="0" max="4" min="3" style="1" width="13"/>
    <col collapsed="false" customWidth="true" hidden="false" outlineLevel="0" max="5" min="5" style="1" width="37"/>
    <col collapsed="false" customWidth="true" hidden="false" outlineLevel="0" max="6" min="6" style="1" width="13"/>
    <col collapsed="false" customWidth="true" hidden="false" outlineLevel="0" max="7" min="7" style="1" width="14"/>
    <col collapsed="false" customWidth="true" hidden="false" outlineLevel="0" max="10" min="8" style="1" width="13"/>
    <col collapsed="false" customWidth="true" hidden="false" outlineLevel="0" max="11" min="11" style="1" width="17"/>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c r="I1" s="31"/>
      <c r="J1" s="31"/>
      <c r="K1" s="31"/>
    </row>
    <row r="2" customFormat="false" ht="24" hidden="false" customHeight="true" outlineLevel="0" collapsed="false">
      <c r="A2" s="32" t="s">
        <v>1146</v>
      </c>
      <c r="B2" s="32"/>
      <c r="C2" s="32"/>
      <c r="D2" s="32"/>
      <c r="E2" s="32"/>
      <c r="F2" s="32"/>
      <c r="G2" s="32"/>
      <c r="H2" s="32"/>
      <c r="I2" s="32"/>
      <c r="J2" s="32"/>
      <c r="K2" s="32"/>
    </row>
    <row r="3" customFormat="false" ht="9" hidden="false" customHeight="true" outlineLevel="0" collapsed="false">
      <c r="A3" s="4"/>
      <c r="B3" s="4"/>
      <c r="C3" s="4"/>
      <c r="D3" s="4"/>
      <c r="E3" s="4"/>
      <c r="F3" s="4"/>
      <c r="G3" s="4"/>
      <c r="H3" s="4"/>
      <c r="I3" s="4"/>
      <c r="J3" s="4"/>
      <c r="K3" s="4"/>
    </row>
    <row r="4" customFormat="false" ht="45.75" hidden="false" customHeight="true" outlineLevel="0" collapsed="false">
      <c r="A4" s="33" t="s">
        <v>1160</v>
      </c>
      <c r="B4" s="33"/>
      <c r="C4" s="33"/>
      <c r="D4" s="33"/>
      <c r="E4" s="33"/>
      <c r="F4" s="33"/>
      <c r="G4" s="33"/>
      <c r="H4" s="33"/>
      <c r="I4" s="33"/>
      <c r="J4" s="33"/>
      <c r="K4" s="33"/>
    </row>
    <row r="5" customFormat="false" ht="27" hidden="false" customHeight="true" outlineLevel="0" collapsed="false">
      <c r="A5" s="4"/>
      <c r="B5" s="4"/>
      <c r="C5" s="4"/>
      <c r="D5" s="4"/>
      <c r="E5" s="4"/>
      <c r="F5" s="4"/>
      <c r="G5" s="4"/>
      <c r="H5" s="4"/>
      <c r="I5" s="4"/>
      <c r="J5" s="4"/>
      <c r="K5" s="4"/>
    </row>
    <row r="6" customFormat="false" ht="42" hidden="false" customHeight="true" outlineLevel="0" collapsed="false">
      <c r="A6" s="35" t="s">
        <v>1161</v>
      </c>
      <c r="B6" s="35" t="s">
        <v>1162</v>
      </c>
      <c r="C6" s="35" t="s">
        <v>779</v>
      </c>
      <c r="D6" s="35" t="s">
        <v>861</v>
      </c>
      <c r="E6" s="35" t="s">
        <v>251</v>
      </c>
      <c r="F6" s="35" t="s">
        <v>1163</v>
      </c>
      <c r="G6" s="35" t="s">
        <v>783</v>
      </c>
      <c r="H6" s="35" t="s">
        <v>1164</v>
      </c>
      <c r="I6" s="35" t="s">
        <v>68</v>
      </c>
      <c r="J6" s="35" t="s">
        <v>592</v>
      </c>
      <c r="K6" s="35" t="s">
        <v>583</v>
      </c>
    </row>
    <row r="7" customFormat="false" ht="42" hidden="false" customHeight="true" outlineLevel="0" collapsed="false">
      <c r="A7" s="4" t="s">
        <v>1165</v>
      </c>
      <c r="B7" s="4" t="s">
        <v>1166</v>
      </c>
      <c r="C7" s="4" t="s">
        <v>1167</v>
      </c>
      <c r="D7" s="4" t="s">
        <v>1168</v>
      </c>
      <c r="E7" s="4" t="s">
        <v>1169</v>
      </c>
      <c r="F7" s="4" t="s">
        <v>280</v>
      </c>
      <c r="G7" s="4"/>
      <c r="H7" s="4"/>
      <c r="I7" s="38" t="s">
        <v>1170</v>
      </c>
      <c r="J7" s="4"/>
      <c r="K7" s="50"/>
    </row>
    <row r="8" customFormat="false" ht="42" hidden="false" customHeight="true" outlineLevel="0" collapsed="false">
      <c r="A8" s="4" t="s">
        <v>1171</v>
      </c>
      <c r="B8" s="4" t="s">
        <v>1172</v>
      </c>
      <c r="C8" s="4" t="s">
        <v>1173</v>
      </c>
      <c r="D8" s="4" t="s">
        <v>1168</v>
      </c>
      <c r="E8" s="4" t="s">
        <v>1174</v>
      </c>
      <c r="F8" s="4" t="s">
        <v>280</v>
      </c>
      <c r="G8" s="4"/>
      <c r="H8" s="4"/>
      <c r="I8" s="38" t="s">
        <v>1170</v>
      </c>
      <c r="J8" s="4"/>
      <c r="K8" s="50"/>
    </row>
    <row r="9" customFormat="false" ht="42" hidden="false" customHeight="true" outlineLevel="0" collapsed="false">
      <c r="A9" s="4" t="s">
        <v>1175</v>
      </c>
      <c r="B9" s="4" t="s">
        <v>1176</v>
      </c>
      <c r="C9" s="4" t="s">
        <v>1177</v>
      </c>
      <c r="D9" s="4" t="s">
        <v>1168</v>
      </c>
      <c r="E9" s="4" t="s">
        <v>1178</v>
      </c>
      <c r="F9" s="4" t="s">
        <v>280</v>
      </c>
      <c r="G9" s="4"/>
      <c r="H9" s="4"/>
      <c r="I9" s="38" t="s">
        <v>1170</v>
      </c>
      <c r="J9" s="4"/>
      <c r="K9" s="50"/>
    </row>
    <row r="10" customFormat="false" ht="42" hidden="false" customHeight="true" outlineLevel="0" collapsed="false">
      <c r="A10" s="4" t="s">
        <v>1179</v>
      </c>
      <c r="B10" s="4" t="s">
        <v>1180</v>
      </c>
      <c r="C10" s="4" t="s">
        <v>1181</v>
      </c>
      <c r="D10" s="4" t="s">
        <v>1168</v>
      </c>
      <c r="E10" s="4" t="s">
        <v>1182</v>
      </c>
      <c r="F10" s="4" t="s">
        <v>280</v>
      </c>
      <c r="G10" s="4"/>
      <c r="H10" s="4"/>
      <c r="I10" s="38" t="s">
        <v>1170</v>
      </c>
      <c r="J10" s="4"/>
      <c r="K10" s="50"/>
    </row>
    <row r="11" customFormat="false" ht="42" hidden="false" customHeight="true" outlineLevel="0" collapsed="false">
      <c r="A11" s="4" t="s">
        <v>1183</v>
      </c>
      <c r="B11" s="4" t="s">
        <v>1184</v>
      </c>
      <c r="C11" s="4" t="s">
        <v>1185</v>
      </c>
      <c r="D11" s="4" t="s">
        <v>1168</v>
      </c>
      <c r="E11" s="4" t="s">
        <v>1186</v>
      </c>
      <c r="F11" s="4" t="s">
        <v>280</v>
      </c>
      <c r="G11" s="4"/>
      <c r="H11" s="4"/>
      <c r="I11" s="38" t="s">
        <v>1170</v>
      </c>
      <c r="J11" s="4"/>
      <c r="K11" s="50"/>
    </row>
    <row r="12" customFormat="false" ht="27" hidden="false" customHeight="true" outlineLevel="0" collapsed="false">
      <c r="A12" s="4"/>
      <c r="B12" s="4"/>
      <c r="C12" s="4"/>
      <c r="D12" s="4"/>
      <c r="E12" s="4"/>
      <c r="F12" s="4"/>
      <c r="G12" s="4"/>
      <c r="H12" s="4"/>
      <c r="I12" s="4"/>
      <c r="J12" s="4"/>
      <c r="K12" s="4"/>
    </row>
    <row r="13" customFormat="false" ht="27" hidden="false" customHeight="true" outlineLevel="0" collapsed="false">
      <c r="A13" s="4"/>
      <c r="B13" s="4"/>
      <c r="C13" s="4"/>
      <c r="D13" s="4"/>
      <c r="E13" s="4"/>
      <c r="F13" s="4"/>
      <c r="G13" s="4"/>
      <c r="H13" s="4"/>
      <c r="I13" s="4"/>
      <c r="J13" s="4"/>
      <c r="K13" s="4"/>
    </row>
    <row r="14" customFormat="false" ht="27" hidden="false" customHeight="true" outlineLevel="0" collapsed="false">
      <c r="A14" s="4"/>
      <c r="B14" s="4"/>
      <c r="C14" s="4"/>
      <c r="D14" s="4"/>
      <c r="E14" s="4"/>
      <c r="F14" s="4"/>
      <c r="G14" s="4"/>
      <c r="H14" s="4"/>
      <c r="I14" s="4"/>
      <c r="J14" s="4"/>
      <c r="K14" s="4"/>
    </row>
    <row r="15" customFormat="false" ht="27" hidden="false" customHeight="true" outlineLevel="0" collapsed="false">
      <c r="A15" s="4"/>
      <c r="B15" s="4"/>
      <c r="C15" s="4"/>
      <c r="D15" s="4"/>
      <c r="E15" s="4"/>
      <c r="F15" s="4"/>
      <c r="G15" s="4"/>
      <c r="H15" s="4"/>
      <c r="I15" s="4"/>
      <c r="J15" s="4"/>
      <c r="K15" s="4"/>
    </row>
    <row r="16" customFormat="false" ht="27" hidden="false" customHeight="true" outlineLevel="0" collapsed="false">
      <c r="A16" s="4"/>
      <c r="B16" s="4"/>
      <c r="C16" s="4"/>
      <c r="D16" s="4"/>
      <c r="E16" s="4"/>
      <c r="F16" s="4"/>
      <c r="G16" s="4"/>
      <c r="H16" s="4"/>
      <c r="I16" s="4"/>
      <c r="J16" s="4"/>
      <c r="K16" s="4"/>
    </row>
  </sheetData>
  <mergeCells count="5">
    <mergeCell ref="A1:C1"/>
    <mergeCell ref="D1:F1"/>
    <mergeCell ref="G1:K1"/>
    <mergeCell ref="A2:K2"/>
    <mergeCell ref="A4:K4"/>
  </mergeCells>
  <dataValidations count="2">
    <dataValidation allowBlank="true" error="Choisir une valeur autorisée ; une donnée absente reste vide." errorStyle="stop" errorTitle="Saisie à vérifier" operator="between" showDropDown="false" showErrorMessage="true" showInputMessage="false" sqref="I7:I11" type="list">
      <formula1>"À exécuter,Exécuté,À reprendre,Suspendu"</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K7:K11"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3" min="2" style="1" width="13"/>
    <col collapsed="false" customWidth="true" hidden="false" outlineLevel="0" max="4" min="4" style="1" width="15"/>
    <col collapsed="false" customWidth="true" hidden="false" outlineLevel="0" max="5" min="5" style="1" width="22"/>
    <col collapsed="false" customWidth="true" hidden="false" outlineLevel="0" max="6" min="6" style="1" width="25"/>
    <col collapsed="false" customWidth="true" hidden="false" outlineLevel="0" max="7" min="7" style="1" width="17"/>
    <col collapsed="false" customWidth="true" hidden="false" outlineLevel="0" max="8" min="8" style="1" width="13"/>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1146</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1187</v>
      </c>
      <c r="B4" s="33"/>
      <c r="C4" s="33"/>
      <c r="D4" s="33"/>
      <c r="E4" s="33"/>
      <c r="F4" s="33"/>
      <c r="G4" s="33"/>
      <c r="H4" s="33"/>
    </row>
    <row r="5" customFormat="false" ht="42" hidden="false" customHeight="true" outlineLevel="0" collapsed="false">
      <c r="A5" s="30" t="s">
        <v>1188</v>
      </c>
      <c r="B5" s="30"/>
      <c r="C5" s="30"/>
      <c r="D5" s="30"/>
      <c r="E5" s="30"/>
      <c r="F5" s="30"/>
      <c r="G5" s="30"/>
      <c r="H5" s="30"/>
    </row>
    <row r="6" customFormat="false" ht="42" hidden="false" customHeight="true" outlineLevel="0" collapsed="false">
      <c r="A6" s="35" t="s">
        <v>1189</v>
      </c>
      <c r="B6" s="35" t="s">
        <v>32</v>
      </c>
      <c r="C6" s="35" t="s">
        <v>1190</v>
      </c>
      <c r="D6" s="35" t="s">
        <v>1191</v>
      </c>
      <c r="E6" s="35" t="s">
        <v>1192</v>
      </c>
      <c r="F6" s="35" t="s">
        <v>1193</v>
      </c>
      <c r="G6" s="35" t="s">
        <v>583</v>
      </c>
      <c r="H6" s="35" t="s">
        <v>1194</v>
      </c>
    </row>
    <row r="7" customFormat="false" ht="27" hidden="false" customHeight="true" outlineLevel="0" collapsed="false">
      <c r="A7" s="4" t="s">
        <v>1195</v>
      </c>
      <c r="B7" s="38"/>
      <c r="C7" s="38"/>
      <c r="D7" s="38" t="s">
        <v>1196</v>
      </c>
      <c r="E7" s="38" t="s">
        <v>1197</v>
      </c>
      <c r="F7" s="38" t="s">
        <v>1197</v>
      </c>
      <c r="G7" s="47"/>
      <c r="H7" s="38"/>
    </row>
    <row r="8" customFormat="false" ht="27" hidden="false" customHeight="true" outlineLevel="0" collapsed="false">
      <c r="A8" s="4" t="s">
        <v>1198</v>
      </c>
      <c r="B8" s="38"/>
      <c r="C8" s="38"/>
      <c r="D8" s="38" t="s">
        <v>1199</v>
      </c>
      <c r="E8" s="38" t="s">
        <v>1197</v>
      </c>
      <c r="F8" s="38" t="s">
        <v>1197</v>
      </c>
      <c r="G8" s="47"/>
      <c r="H8" s="38"/>
    </row>
    <row r="9" customFormat="false" ht="27" hidden="false" customHeight="true" outlineLevel="0" collapsed="false">
      <c r="A9" s="4" t="s">
        <v>1200</v>
      </c>
      <c r="B9" s="38"/>
      <c r="C9" s="38"/>
      <c r="D9" s="38" t="s">
        <v>1201</v>
      </c>
      <c r="E9" s="38" t="s">
        <v>1197</v>
      </c>
      <c r="F9" s="38" t="s">
        <v>1197</v>
      </c>
      <c r="G9" s="47"/>
      <c r="H9" s="38"/>
    </row>
    <row r="10" customFormat="false" ht="27" hidden="false" customHeight="true" outlineLevel="0" collapsed="false">
      <c r="A10" s="4" t="s">
        <v>1202</v>
      </c>
      <c r="B10" s="38"/>
      <c r="C10" s="38"/>
      <c r="D10" s="38" t="s">
        <v>1203</v>
      </c>
      <c r="E10" s="38" t="s">
        <v>1197</v>
      </c>
      <c r="F10" s="38" t="s">
        <v>1197</v>
      </c>
      <c r="G10" s="47"/>
      <c r="H10" s="38"/>
    </row>
    <row r="11" customFormat="false" ht="27" hidden="false" customHeight="true" outlineLevel="0" collapsed="false">
      <c r="A11" s="4" t="s">
        <v>1204</v>
      </c>
      <c r="B11" s="38"/>
      <c r="C11" s="38"/>
      <c r="D11" s="38" t="s">
        <v>1205</v>
      </c>
      <c r="E11" s="38" t="s">
        <v>1197</v>
      </c>
      <c r="F11" s="38" t="s">
        <v>1197</v>
      </c>
      <c r="G11" s="47"/>
      <c r="H11" s="38"/>
    </row>
    <row r="12" customFormat="false" ht="27" hidden="false" customHeight="true" outlineLevel="0" collapsed="false">
      <c r="A12" s="4"/>
      <c r="B12" s="4"/>
      <c r="C12" s="4"/>
      <c r="D12" s="4"/>
      <c r="E12" s="4"/>
      <c r="F12" s="4"/>
      <c r="G12" s="4"/>
      <c r="H12" s="4"/>
    </row>
    <row r="13" customFormat="false" ht="27" hidden="false" customHeight="true" outlineLevel="0" collapsed="false">
      <c r="A13" s="4"/>
      <c r="B13" s="4"/>
      <c r="C13" s="4"/>
      <c r="D13" s="4"/>
      <c r="E13" s="4"/>
      <c r="F13" s="4"/>
      <c r="G13" s="4"/>
      <c r="H13" s="4"/>
    </row>
    <row r="14" customFormat="false" ht="27" hidden="false" customHeight="true" outlineLevel="0" collapsed="false">
      <c r="A14" s="4"/>
      <c r="B14" s="4"/>
      <c r="C14" s="4"/>
      <c r="D14" s="4"/>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6">
    <mergeCell ref="A1:C1"/>
    <mergeCell ref="D1:F1"/>
    <mergeCell ref="G1:H1"/>
    <mergeCell ref="A2:H2"/>
    <mergeCell ref="A4:H4"/>
    <mergeCell ref="A5:H5"/>
  </mergeCells>
  <dataValidations count="3">
    <dataValidation allowBlank="true" error="Choisir une valeur autorisée ; une donnée absente reste vide." errorStyle="stop" errorTitle="Saisie à vérifier" operator="between" showDropDown="false" showErrorMessage="true" showInputMessage="false" sqref="E7:E11" type="list">
      <formula1>"Oui,Non,Non vérifié"</formula1>
      <formula2>0</formula2>
    </dataValidation>
    <dataValidation allowBlank="true" error="Choisir une valeur autorisée ; une donnée absente reste vide." errorStyle="stop" errorTitle="Saisie à vérifier" operator="between" showDropDown="false" showErrorMessage="true" showInputMessage="false" sqref="F7:F11" type="list">
      <formula1>"Oui,Non,Non vérifié"</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G7:G11"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3"/>
    <col collapsed="false" customWidth="true" hidden="false" outlineLevel="0" max="3" min="3" style="1" width="15"/>
    <col collapsed="false" customWidth="true" hidden="false" outlineLevel="0" max="8" min="4" style="1" width="13"/>
    <col collapsed="false" customWidth="true" hidden="false" outlineLevel="0" max="9" min="9" style="1" width="17"/>
    <col collapsed="false" customWidth="true" hidden="false" outlineLevel="0" max="10" min="10" style="1" width="14"/>
    <col collapsed="false" customWidth="true" hidden="false" outlineLevel="0" max="13" min="11" style="1" width="13"/>
    <col collapsed="false" customWidth="true" hidden="false" outlineLevel="0" max="14" min="14" style="1" width="18"/>
    <col collapsed="false" customWidth="true" hidden="false" outlineLevel="0" max="15" min="15" style="1" width="13"/>
    <col collapsed="false" customWidth="true" hidden="false" outlineLevel="0" max="16" min="16" style="1" width="15"/>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c r="I1" s="31"/>
      <c r="J1" s="31"/>
      <c r="K1" s="31"/>
      <c r="L1" s="31"/>
      <c r="M1" s="31"/>
      <c r="N1" s="31"/>
      <c r="O1" s="31"/>
      <c r="P1" s="31"/>
    </row>
    <row r="2" customFormat="false" ht="24" hidden="false" customHeight="true" outlineLevel="0" collapsed="false">
      <c r="A2" s="32" t="s">
        <v>1146</v>
      </c>
      <c r="B2" s="32"/>
      <c r="C2" s="32"/>
      <c r="D2" s="32"/>
      <c r="E2" s="32"/>
      <c r="F2" s="32"/>
      <c r="G2" s="32"/>
      <c r="H2" s="32"/>
      <c r="I2" s="32"/>
      <c r="J2" s="32"/>
      <c r="K2" s="32"/>
      <c r="L2" s="32"/>
      <c r="M2" s="32"/>
      <c r="N2" s="32"/>
      <c r="O2" s="32"/>
      <c r="P2" s="32"/>
    </row>
    <row r="3" customFormat="false" ht="9" hidden="false" customHeight="true" outlineLevel="0" collapsed="false">
      <c r="A3" s="4"/>
      <c r="B3" s="4"/>
      <c r="C3" s="4"/>
      <c r="D3" s="4"/>
      <c r="E3" s="4"/>
      <c r="F3" s="4"/>
      <c r="G3" s="4"/>
      <c r="H3" s="4"/>
      <c r="I3" s="4"/>
      <c r="J3" s="4"/>
      <c r="K3" s="4"/>
      <c r="L3" s="4"/>
      <c r="M3" s="4"/>
      <c r="N3" s="4"/>
      <c r="O3" s="4"/>
      <c r="P3" s="4"/>
    </row>
    <row r="4" customFormat="false" ht="45.75" hidden="false" customHeight="true" outlineLevel="0" collapsed="false">
      <c r="A4" s="33" t="s">
        <v>1206</v>
      </c>
      <c r="B4" s="33"/>
      <c r="C4" s="33"/>
      <c r="D4" s="33"/>
      <c r="E4" s="33"/>
      <c r="F4" s="33"/>
      <c r="G4" s="33"/>
      <c r="H4" s="33"/>
      <c r="I4" s="33"/>
      <c r="J4" s="33"/>
      <c r="K4" s="33"/>
      <c r="L4" s="33"/>
      <c r="M4" s="33"/>
      <c r="N4" s="33"/>
      <c r="O4" s="33"/>
      <c r="P4" s="33"/>
    </row>
    <row r="5" customFormat="false" ht="37.5" hidden="false" customHeight="true" outlineLevel="0" collapsed="false">
      <c r="A5" s="32" t="s">
        <v>1207</v>
      </c>
      <c r="B5" s="32"/>
      <c r="C5" s="32"/>
      <c r="D5" s="32"/>
      <c r="E5" s="32"/>
      <c r="F5" s="32"/>
      <c r="G5" s="32"/>
      <c r="H5" s="32"/>
      <c r="I5" s="32"/>
      <c r="J5" s="32"/>
      <c r="K5" s="32"/>
      <c r="L5" s="32"/>
      <c r="M5" s="32"/>
      <c r="N5" s="32"/>
      <c r="O5" s="32"/>
      <c r="P5" s="32"/>
    </row>
    <row r="6" customFormat="false" ht="42" hidden="false" customHeight="true" outlineLevel="0" collapsed="false">
      <c r="A6" s="35" t="s">
        <v>1208</v>
      </c>
      <c r="B6" s="35" t="s">
        <v>779</v>
      </c>
      <c r="C6" s="35" t="s">
        <v>1209</v>
      </c>
      <c r="D6" s="35" t="s">
        <v>1210</v>
      </c>
      <c r="E6" s="35" t="s">
        <v>1211</v>
      </c>
      <c r="F6" s="35" t="s">
        <v>1212</v>
      </c>
      <c r="G6" s="35" t="s">
        <v>1213</v>
      </c>
      <c r="H6" s="35" t="s">
        <v>366</v>
      </c>
      <c r="I6" s="35" t="s">
        <v>1214</v>
      </c>
      <c r="J6" s="35" t="s">
        <v>1215</v>
      </c>
      <c r="K6" s="35" t="s">
        <v>1216</v>
      </c>
      <c r="L6" s="35" t="s">
        <v>1217</v>
      </c>
      <c r="M6" s="35" t="s">
        <v>85</v>
      </c>
      <c r="N6" s="35" t="s">
        <v>1218</v>
      </c>
      <c r="O6" s="35" t="s">
        <v>1219</v>
      </c>
      <c r="P6" s="35" t="s">
        <v>1220</v>
      </c>
    </row>
    <row r="7" customFormat="false" ht="27" hidden="false" customHeight="true" outlineLevel="0" collapsed="false">
      <c r="A7" s="4" t="s">
        <v>1195</v>
      </c>
      <c r="B7" s="4" t="s">
        <v>1167</v>
      </c>
      <c r="C7" s="38" t="s">
        <v>1197</v>
      </c>
      <c r="D7" s="38" t="s">
        <v>280</v>
      </c>
      <c r="E7" s="38" t="s">
        <v>280</v>
      </c>
      <c r="F7" s="38" t="s">
        <v>280</v>
      </c>
      <c r="G7" s="38" t="s">
        <v>280</v>
      </c>
      <c r="H7" s="38" t="s">
        <v>280</v>
      </c>
      <c r="I7" s="38" t="s">
        <v>280</v>
      </c>
      <c r="J7" s="38" t="s">
        <v>280</v>
      </c>
      <c r="K7" s="38" t="s">
        <v>280</v>
      </c>
      <c r="L7" s="38"/>
      <c r="M7" s="38" t="s">
        <v>280</v>
      </c>
      <c r="N7" s="40" t="str">
        <f aca="false">IF(COUNTIF(D7:J7,"Satisfaisant")+COUNTIF(D7:J7,"Partiel")+COUNTIF(D7:J7,"Insuffisant")&lt;&gt;7,"Non mesuré",COUNTIF(D7:J7,"Satisfaisant")*2+COUNTIF(D7:J7,"Partiel"))</f>
        <v>Non mesuré</v>
      </c>
      <c r="O7" s="4"/>
      <c r="P7" s="4"/>
    </row>
    <row r="8" customFormat="false" ht="27" hidden="false" customHeight="true" outlineLevel="0" collapsed="false">
      <c r="A8" s="4" t="s">
        <v>1195</v>
      </c>
      <c r="B8" s="4" t="s">
        <v>1173</v>
      </c>
      <c r="C8" s="38" t="s">
        <v>1197</v>
      </c>
      <c r="D8" s="38" t="s">
        <v>280</v>
      </c>
      <c r="E8" s="38" t="s">
        <v>280</v>
      </c>
      <c r="F8" s="38" t="s">
        <v>280</v>
      </c>
      <c r="G8" s="38" t="s">
        <v>280</v>
      </c>
      <c r="H8" s="38" t="s">
        <v>280</v>
      </c>
      <c r="I8" s="38" t="s">
        <v>280</v>
      </c>
      <c r="J8" s="38" t="s">
        <v>280</v>
      </c>
      <c r="K8" s="38" t="s">
        <v>280</v>
      </c>
      <c r="L8" s="38"/>
      <c r="M8" s="38" t="s">
        <v>280</v>
      </c>
      <c r="N8" s="40" t="str">
        <f aca="false">IF(COUNTIF(D8:J8,"Satisfaisant")+COUNTIF(D8:J8,"Partiel")+COUNTIF(D8:J8,"Insuffisant")&lt;&gt;7,"Non mesuré",COUNTIF(D8:J8,"Satisfaisant")*2+COUNTIF(D8:J8,"Partiel"))</f>
        <v>Non mesuré</v>
      </c>
      <c r="O8" s="4"/>
      <c r="P8" s="4"/>
    </row>
    <row r="9" customFormat="false" ht="27" hidden="false" customHeight="true" outlineLevel="0" collapsed="false">
      <c r="A9" s="4" t="s">
        <v>1198</v>
      </c>
      <c r="B9" s="4" t="s">
        <v>1177</v>
      </c>
      <c r="C9" s="38" t="s">
        <v>1197</v>
      </c>
      <c r="D9" s="38" t="s">
        <v>280</v>
      </c>
      <c r="E9" s="38" t="s">
        <v>280</v>
      </c>
      <c r="F9" s="38" t="s">
        <v>280</v>
      </c>
      <c r="G9" s="38" t="s">
        <v>280</v>
      </c>
      <c r="H9" s="38" t="s">
        <v>280</v>
      </c>
      <c r="I9" s="38" t="s">
        <v>280</v>
      </c>
      <c r="J9" s="38" t="s">
        <v>280</v>
      </c>
      <c r="K9" s="38" t="s">
        <v>280</v>
      </c>
      <c r="L9" s="38"/>
      <c r="M9" s="38" t="s">
        <v>280</v>
      </c>
      <c r="N9" s="40" t="str">
        <f aca="false">IF(COUNTIF(D9:J9,"Satisfaisant")+COUNTIF(D9:J9,"Partiel")+COUNTIF(D9:J9,"Insuffisant")&lt;&gt;7,"Non mesuré",COUNTIF(D9:J9,"Satisfaisant")*2+COUNTIF(D9:J9,"Partiel"))</f>
        <v>Non mesuré</v>
      </c>
      <c r="O9" s="4"/>
      <c r="P9" s="4"/>
    </row>
    <row r="10" customFormat="false" ht="27" hidden="false" customHeight="true" outlineLevel="0" collapsed="false">
      <c r="A10" s="4" t="s">
        <v>1198</v>
      </c>
      <c r="B10" s="4" t="s">
        <v>1181</v>
      </c>
      <c r="C10" s="38" t="s">
        <v>1197</v>
      </c>
      <c r="D10" s="38" t="s">
        <v>280</v>
      </c>
      <c r="E10" s="38" t="s">
        <v>280</v>
      </c>
      <c r="F10" s="38" t="s">
        <v>280</v>
      </c>
      <c r="G10" s="38" t="s">
        <v>280</v>
      </c>
      <c r="H10" s="38" t="s">
        <v>280</v>
      </c>
      <c r="I10" s="38" t="s">
        <v>280</v>
      </c>
      <c r="J10" s="38" t="s">
        <v>280</v>
      </c>
      <c r="K10" s="38" t="s">
        <v>280</v>
      </c>
      <c r="L10" s="38"/>
      <c r="M10" s="38" t="s">
        <v>280</v>
      </c>
      <c r="N10" s="40" t="str">
        <f aca="false">IF(COUNTIF(D10:J10,"Satisfaisant")+COUNTIF(D10:J10,"Partiel")+COUNTIF(D10:J10,"Insuffisant")&lt;&gt;7,"Non mesuré",COUNTIF(D10:J10,"Satisfaisant")*2+COUNTIF(D10:J10,"Partiel"))</f>
        <v>Non mesuré</v>
      </c>
      <c r="O10" s="4"/>
      <c r="P10" s="4"/>
    </row>
    <row r="11" customFormat="false" ht="27" hidden="false" customHeight="true" outlineLevel="0" collapsed="false">
      <c r="A11" s="4" t="s">
        <v>1200</v>
      </c>
      <c r="B11" s="4" t="s">
        <v>1185</v>
      </c>
      <c r="C11" s="38" t="s">
        <v>1197</v>
      </c>
      <c r="D11" s="38" t="s">
        <v>280</v>
      </c>
      <c r="E11" s="38" t="s">
        <v>280</v>
      </c>
      <c r="F11" s="38" t="s">
        <v>280</v>
      </c>
      <c r="G11" s="38" t="s">
        <v>280</v>
      </c>
      <c r="H11" s="38" t="s">
        <v>280</v>
      </c>
      <c r="I11" s="38" t="s">
        <v>280</v>
      </c>
      <c r="J11" s="38" t="s">
        <v>280</v>
      </c>
      <c r="K11" s="38" t="s">
        <v>280</v>
      </c>
      <c r="L11" s="38"/>
      <c r="M11" s="38" t="s">
        <v>280</v>
      </c>
      <c r="N11" s="40" t="str">
        <f aca="false">IF(COUNTIF(D11:J11,"Satisfaisant")+COUNTIF(D11:J11,"Partiel")+COUNTIF(D11:J11,"Insuffisant")&lt;&gt;7,"Non mesuré",COUNTIF(D11:J11,"Satisfaisant")*2+COUNTIF(D11:J11,"Partiel"))</f>
        <v>Non mesuré</v>
      </c>
      <c r="O11" s="4"/>
      <c r="P11" s="4"/>
    </row>
    <row r="12" customFormat="false" ht="27" hidden="false" customHeight="true" outlineLevel="0" collapsed="false">
      <c r="A12" s="4" t="s">
        <v>1200</v>
      </c>
      <c r="B12" s="4" t="s">
        <v>1221</v>
      </c>
      <c r="C12" s="38" t="s">
        <v>1197</v>
      </c>
      <c r="D12" s="38" t="s">
        <v>280</v>
      </c>
      <c r="E12" s="38" t="s">
        <v>280</v>
      </c>
      <c r="F12" s="38" t="s">
        <v>280</v>
      </c>
      <c r="G12" s="38" t="s">
        <v>280</v>
      </c>
      <c r="H12" s="38" t="s">
        <v>280</v>
      </c>
      <c r="I12" s="38" t="s">
        <v>280</v>
      </c>
      <c r="J12" s="38" t="s">
        <v>280</v>
      </c>
      <c r="K12" s="38" t="s">
        <v>280</v>
      </c>
      <c r="L12" s="38"/>
      <c r="M12" s="38" t="s">
        <v>280</v>
      </c>
      <c r="N12" s="40" t="str">
        <f aca="false">IF(COUNTIF(D12:J12,"Satisfaisant")+COUNTIF(D12:J12,"Partiel")+COUNTIF(D12:J12,"Insuffisant")&lt;&gt;7,"Non mesuré",COUNTIF(D12:J12,"Satisfaisant")*2+COUNTIF(D12:J12,"Partiel"))</f>
        <v>Non mesuré</v>
      </c>
      <c r="O12" s="4"/>
      <c r="P12" s="4"/>
    </row>
    <row r="13" customFormat="false" ht="27" hidden="false" customHeight="true" outlineLevel="0" collapsed="false">
      <c r="A13" s="4" t="s">
        <v>1202</v>
      </c>
      <c r="B13" s="4" t="s">
        <v>1222</v>
      </c>
      <c r="C13" s="38" t="s">
        <v>1197</v>
      </c>
      <c r="D13" s="38" t="s">
        <v>280</v>
      </c>
      <c r="E13" s="38" t="s">
        <v>280</v>
      </c>
      <c r="F13" s="38" t="s">
        <v>280</v>
      </c>
      <c r="G13" s="38" t="s">
        <v>280</v>
      </c>
      <c r="H13" s="38" t="s">
        <v>280</v>
      </c>
      <c r="I13" s="38" t="s">
        <v>280</v>
      </c>
      <c r="J13" s="38" t="s">
        <v>280</v>
      </c>
      <c r="K13" s="38" t="s">
        <v>280</v>
      </c>
      <c r="L13" s="38"/>
      <c r="M13" s="38" t="s">
        <v>280</v>
      </c>
      <c r="N13" s="40" t="str">
        <f aca="false">IF(COUNTIF(D13:J13,"Satisfaisant")+COUNTIF(D13:J13,"Partiel")+COUNTIF(D13:J13,"Insuffisant")&lt;&gt;7,"Non mesuré",COUNTIF(D13:J13,"Satisfaisant")*2+COUNTIF(D13:J13,"Partiel"))</f>
        <v>Non mesuré</v>
      </c>
      <c r="O13" s="4"/>
      <c r="P13" s="4"/>
    </row>
    <row r="14" customFormat="false" ht="27" hidden="false" customHeight="true" outlineLevel="0" collapsed="false">
      <c r="A14" s="4" t="s">
        <v>1202</v>
      </c>
      <c r="B14" s="4" t="s">
        <v>1223</v>
      </c>
      <c r="C14" s="38" t="s">
        <v>1197</v>
      </c>
      <c r="D14" s="38" t="s">
        <v>280</v>
      </c>
      <c r="E14" s="38" t="s">
        <v>280</v>
      </c>
      <c r="F14" s="38" t="s">
        <v>280</v>
      </c>
      <c r="G14" s="38" t="s">
        <v>280</v>
      </c>
      <c r="H14" s="38" t="s">
        <v>280</v>
      </c>
      <c r="I14" s="38" t="s">
        <v>280</v>
      </c>
      <c r="J14" s="38" t="s">
        <v>280</v>
      </c>
      <c r="K14" s="38" t="s">
        <v>280</v>
      </c>
      <c r="L14" s="38"/>
      <c r="M14" s="38" t="s">
        <v>280</v>
      </c>
      <c r="N14" s="40" t="str">
        <f aca="false">IF(COUNTIF(D14:J14,"Satisfaisant")+COUNTIF(D14:J14,"Partiel")+COUNTIF(D14:J14,"Insuffisant")&lt;&gt;7,"Non mesuré",COUNTIF(D14:J14,"Satisfaisant")*2+COUNTIF(D14:J14,"Partiel"))</f>
        <v>Non mesuré</v>
      </c>
      <c r="O14" s="4"/>
      <c r="P14" s="4"/>
    </row>
    <row r="15" customFormat="false" ht="27" hidden="false" customHeight="true" outlineLevel="0" collapsed="false">
      <c r="A15" s="4" t="s">
        <v>1204</v>
      </c>
      <c r="B15" s="4" t="s">
        <v>1224</v>
      </c>
      <c r="C15" s="38" t="s">
        <v>1197</v>
      </c>
      <c r="D15" s="38" t="s">
        <v>280</v>
      </c>
      <c r="E15" s="38" t="s">
        <v>280</v>
      </c>
      <c r="F15" s="38" t="s">
        <v>280</v>
      </c>
      <c r="G15" s="38" t="s">
        <v>280</v>
      </c>
      <c r="H15" s="38" t="s">
        <v>280</v>
      </c>
      <c r="I15" s="38" t="s">
        <v>280</v>
      </c>
      <c r="J15" s="38" t="s">
        <v>280</v>
      </c>
      <c r="K15" s="38" t="s">
        <v>280</v>
      </c>
      <c r="L15" s="38"/>
      <c r="M15" s="38" t="s">
        <v>280</v>
      </c>
      <c r="N15" s="40" t="str">
        <f aca="false">IF(COUNTIF(D15:J15,"Satisfaisant")+COUNTIF(D15:J15,"Partiel")+COUNTIF(D15:J15,"Insuffisant")&lt;&gt;7,"Non mesuré",COUNTIF(D15:J15,"Satisfaisant")*2+COUNTIF(D15:J15,"Partiel"))</f>
        <v>Non mesuré</v>
      </c>
      <c r="O15" s="4"/>
      <c r="P15" s="4"/>
    </row>
    <row r="16" customFormat="false" ht="27" hidden="false" customHeight="true" outlineLevel="0" collapsed="false">
      <c r="A16" s="4" t="s">
        <v>1204</v>
      </c>
      <c r="B16" s="4" t="s">
        <v>1225</v>
      </c>
      <c r="C16" s="38" t="s">
        <v>1197</v>
      </c>
      <c r="D16" s="38" t="s">
        <v>280</v>
      </c>
      <c r="E16" s="38" t="s">
        <v>280</v>
      </c>
      <c r="F16" s="38" t="s">
        <v>280</v>
      </c>
      <c r="G16" s="38" t="s">
        <v>280</v>
      </c>
      <c r="H16" s="38" t="s">
        <v>280</v>
      </c>
      <c r="I16" s="38" t="s">
        <v>280</v>
      </c>
      <c r="J16" s="38" t="s">
        <v>280</v>
      </c>
      <c r="K16" s="38" t="s">
        <v>280</v>
      </c>
      <c r="L16" s="38"/>
      <c r="M16" s="38" t="s">
        <v>280</v>
      </c>
      <c r="N16" s="40" t="str">
        <f aca="false">IF(COUNTIF(D16:J16,"Satisfaisant")+COUNTIF(D16:J16,"Partiel")+COUNTIF(D16:J16,"Insuffisant")&lt;&gt;7,"Non mesuré",COUNTIF(D16:J16,"Satisfaisant")*2+COUNTIF(D16:J16,"Partiel"))</f>
        <v>Non mesuré</v>
      </c>
      <c r="O16" s="4"/>
      <c r="P16" s="4"/>
    </row>
  </sheetData>
  <mergeCells count="6">
    <mergeCell ref="A1:C1"/>
    <mergeCell ref="D1:F1"/>
    <mergeCell ref="G1:P1"/>
    <mergeCell ref="A2:P2"/>
    <mergeCell ref="A4:P4"/>
    <mergeCell ref="A5:P5"/>
  </mergeCells>
  <dataValidations count="11">
    <dataValidation allowBlank="true" error="Choisir une valeur autorisée ; une donnée absente reste vide." errorStyle="stop" errorTitle="Saisie à vérifier" operator="between" showDropDown="false" showErrorMessage="true" showInputMessage="false" sqref="C7:C16" type="list">
      <formula1>"Oui,Non,Non vérifié"</formula1>
      <formula2>0</formula2>
    </dataValidation>
    <dataValidation allowBlank="true" error="Choisir une valeur autorisée ; une donnée absente reste vide." errorStyle="stop" errorTitle="Saisie à vérifier" operator="between" showDropDown="false" showErrorMessage="true" showInputMessage="false" sqref="D7:D16" type="list">
      <formula1>"Satisfaisant,Partiel,Insuffisant,Non mesuré"</formula1>
      <formula2>0</formula2>
    </dataValidation>
    <dataValidation allowBlank="true" error="Choisir une valeur autorisée ; une donnée absente reste vide." errorStyle="stop" errorTitle="Saisie à vérifier" operator="between" showDropDown="false" showErrorMessage="true" showInputMessage="false" sqref="E7:E16" type="list">
      <formula1>"Satisfaisant,Partiel,Insuffisant,Non mesuré"</formula1>
      <formula2>0</formula2>
    </dataValidation>
    <dataValidation allowBlank="true" error="Choisir une valeur autorisée ; une donnée absente reste vide." errorStyle="stop" errorTitle="Saisie à vérifier" operator="between" showDropDown="false" showErrorMessage="true" showInputMessage="false" sqref="F7:F16" type="list">
      <formula1>"Satisfaisant,Partiel,Insuffisant,Non mesuré"</formula1>
      <formula2>0</formula2>
    </dataValidation>
    <dataValidation allowBlank="true" error="Choisir une valeur autorisée ; une donnée absente reste vide." errorStyle="stop" errorTitle="Saisie à vérifier" operator="between" showDropDown="false" showErrorMessage="true" showInputMessage="false" sqref="G7:G16" type="list">
      <formula1>"Satisfaisant,Partiel,Insuffisant,Non mesuré"</formula1>
      <formula2>0</formula2>
    </dataValidation>
    <dataValidation allowBlank="true" error="Choisir une valeur autorisée ; une donnée absente reste vide." errorStyle="stop" errorTitle="Saisie à vérifier" operator="between" showDropDown="false" showErrorMessage="true" showInputMessage="false" sqref="H7:H16" type="list">
      <formula1>"Satisfaisant,Partiel,Insuffisant,Non mesuré"</formula1>
      <formula2>0</formula2>
    </dataValidation>
    <dataValidation allowBlank="true" error="Choisir une valeur autorisée ; une donnée absente reste vide." errorStyle="stop" errorTitle="Saisie à vérifier" operator="between" showDropDown="false" showErrorMessage="true" showInputMessage="false" sqref="I7:I16" type="list">
      <formula1>"Satisfaisant,Partiel,Insuffisant,Non mesuré"</formula1>
      <formula2>0</formula2>
    </dataValidation>
    <dataValidation allowBlank="true" error="Choisir une valeur autorisée ; une donnée absente reste vide." errorStyle="stop" errorTitle="Saisie à vérifier" operator="between" showDropDown="false" showErrorMessage="true" showInputMessage="false" sqref="J7:J16" type="list">
      <formula1>"Satisfaisant,Partiel,Insuffisant,Non mesuré"</formula1>
      <formula2>0</formula2>
    </dataValidation>
    <dataValidation allowBlank="true" error="Choisir une valeur autorisée ; une donnée absente reste vide." errorStyle="stop" errorTitle="Saisie à vérifier" operator="between" showDropDown="false" showErrorMessage="true" showInputMessage="false" sqref="K7:K16" type="list">
      <formula1>"Aucune,Demandée et justifiée,Demandée sans motif,Non mesuré"</formula1>
      <formula2>0</formula2>
    </dataValidation>
    <dataValidation allowBlank="true" error="Choisir une valeur autorisée ; une donnée absente reste vide." errorStyle="stop" errorTitle="Saisie à vérifier" operator="between" showDropDown="false" showErrorMessage="true" showInputMessage="false" sqref="M7:M16" type="list">
      <formula1>"Utilisable sous validation,À corriger,Test à refaire,Non mesuré"</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L7:L16"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3"/>
    <col collapsed="false" customWidth="true" hidden="false" outlineLevel="0" max="3" min="3" style="1" width="20"/>
    <col collapsed="false" customWidth="true" hidden="false" outlineLevel="0" max="4" min="4" style="1" width="18"/>
    <col collapsed="false" customWidth="true" hidden="false" outlineLevel="0" max="7" min="5" style="1" width="13"/>
    <col collapsed="false" customWidth="true" hidden="false" outlineLevel="0" max="8" min="8" style="1" width="16"/>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1146</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1226</v>
      </c>
      <c r="B4" s="33"/>
      <c r="C4" s="33"/>
      <c r="D4" s="33"/>
      <c r="E4" s="33"/>
      <c r="F4" s="33"/>
      <c r="G4" s="33"/>
      <c r="H4" s="33"/>
    </row>
    <row r="5" customFormat="false" ht="27" hidden="false" customHeight="true" outlineLevel="0" collapsed="false">
      <c r="A5" s="30" t="s">
        <v>1227</v>
      </c>
      <c r="B5" s="30"/>
      <c r="C5" s="30"/>
      <c r="D5" s="30"/>
      <c r="E5" s="30"/>
      <c r="F5" s="30"/>
      <c r="G5" s="30"/>
      <c r="H5" s="30"/>
    </row>
    <row r="6" customFormat="false" ht="42" hidden="false" customHeight="true" outlineLevel="0" collapsed="false">
      <c r="A6" s="35" t="s">
        <v>1208</v>
      </c>
      <c r="B6" s="35" t="s">
        <v>779</v>
      </c>
      <c r="C6" s="35" t="s">
        <v>981</v>
      </c>
      <c r="D6" s="35" t="s">
        <v>1228</v>
      </c>
      <c r="E6" s="35" t="s">
        <v>1229</v>
      </c>
      <c r="F6" s="35" t="s">
        <v>419</v>
      </c>
      <c r="G6" s="35" t="s">
        <v>1230</v>
      </c>
      <c r="H6" s="35" t="s">
        <v>1231</v>
      </c>
    </row>
    <row r="7" customFormat="false" ht="42" hidden="false" customHeight="true" outlineLevel="0" collapsed="false">
      <c r="A7" s="4" t="s">
        <v>1195</v>
      </c>
      <c r="B7" s="4" t="s">
        <v>1167</v>
      </c>
      <c r="C7" s="4" t="s">
        <v>1232</v>
      </c>
      <c r="D7" s="38"/>
      <c r="E7" s="38"/>
      <c r="F7" s="38"/>
      <c r="G7" s="38"/>
      <c r="H7" s="38"/>
    </row>
    <row r="8" customFormat="false" ht="42" hidden="false" customHeight="true" outlineLevel="0" collapsed="false">
      <c r="A8" s="4" t="s">
        <v>1195</v>
      </c>
      <c r="B8" s="4" t="s">
        <v>1167</v>
      </c>
      <c r="C8" s="4" t="s">
        <v>1233</v>
      </c>
      <c r="D8" s="38"/>
      <c r="E8" s="38"/>
      <c r="F8" s="38"/>
      <c r="G8" s="38"/>
      <c r="H8" s="38"/>
    </row>
    <row r="9" customFormat="false" ht="42" hidden="false" customHeight="true" outlineLevel="0" collapsed="false">
      <c r="A9" s="4" t="s">
        <v>1195</v>
      </c>
      <c r="B9" s="4" t="s">
        <v>1167</v>
      </c>
      <c r="C9" s="4" t="s">
        <v>1234</v>
      </c>
      <c r="D9" s="38"/>
      <c r="E9" s="38"/>
      <c r="F9" s="38"/>
      <c r="G9" s="38"/>
      <c r="H9" s="38"/>
    </row>
    <row r="10" customFormat="false" ht="42" hidden="false" customHeight="true" outlineLevel="0" collapsed="false">
      <c r="A10" s="4" t="s">
        <v>1195</v>
      </c>
      <c r="B10" s="4" t="s">
        <v>1167</v>
      </c>
      <c r="C10" s="4" t="s">
        <v>1235</v>
      </c>
      <c r="D10" s="38"/>
      <c r="E10" s="38"/>
      <c r="F10" s="38"/>
      <c r="G10" s="38"/>
      <c r="H10" s="38"/>
    </row>
    <row r="11" customFormat="false" ht="42" hidden="false" customHeight="true" outlineLevel="0" collapsed="false">
      <c r="A11" s="4" t="s">
        <v>1195</v>
      </c>
      <c r="B11" s="4" t="s">
        <v>1167</v>
      </c>
      <c r="C11" s="4" t="s">
        <v>1236</v>
      </c>
      <c r="D11" s="38"/>
      <c r="E11" s="38"/>
      <c r="F11" s="38"/>
      <c r="G11" s="38"/>
      <c r="H11" s="38"/>
    </row>
    <row r="12" customFormat="false" ht="27" hidden="false" customHeight="true" outlineLevel="0" collapsed="false">
      <c r="A12" s="4" t="s">
        <v>1195</v>
      </c>
      <c r="B12" s="4" t="s">
        <v>1167</v>
      </c>
      <c r="C12" s="4" t="s">
        <v>1237</v>
      </c>
      <c r="D12" s="38"/>
      <c r="E12" s="38"/>
      <c r="F12" s="38"/>
      <c r="G12" s="38"/>
      <c r="H12" s="38"/>
    </row>
    <row r="13" customFormat="false" ht="42" hidden="false" customHeight="true" outlineLevel="0" collapsed="false">
      <c r="A13" s="4" t="s">
        <v>1195</v>
      </c>
      <c r="B13" s="4" t="s">
        <v>1167</v>
      </c>
      <c r="C13" s="4" t="s">
        <v>1238</v>
      </c>
      <c r="D13" s="38"/>
      <c r="E13" s="38"/>
      <c r="F13" s="38"/>
      <c r="G13" s="38"/>
      <c r="H13" s="38"/>
    </row>
    <row r="14" customFormat="false" ht="27" hidden="false" customHeight="true" outlineLevel="0" collapsed="false">
      <c r="A14" s="4"/>
      <c r="B14" s="4"/>
      <c r="C14" s="4"/>
      <c r="D14" s="4"/>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6">
    <mergeCell ref="A1:C1"/>
    <mergeCell ref="D1:F1"/>
    <mergeCell ref="G1:H1"/>
    <mergeCell ref="A2:H2"/>
    <mergeCell ref="A4:H4"/>
    <mergeCell ref="A5:H5"/>
  </mergeCells>
  <dataValidations count="1">
    <dataValidation allowBlank="true" error="Choisir une valeur autorisée ; une donnée absente reste vide." errorStyle="stop" errorTitle="Saisie à vérifier" operator="between" showDropDown="false" showErrorMessage="true" showInputMessage="false" sqref="D7:D13" type="whole">
      <formula1>0</formula1>
      <formula2>4</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8" min="2" style="1" width="13"/>
    <col collapsed="false" customWidth="true" hidden="false" outlineLevel="0" max="9" min="9" style="1" width="17"/>
    <col collapsed="false" customWidth="true" hidden="false" outlineLevel="0" max="12" min="10" style="1" width="13"/>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32" t="s">
        <v>1146</v>
      </c>
      <c r="B2" s="32"/>
      <c r="C2" s="32"/>
      <c r="D2" s="32"/>
      <c r="E2" s="32"/>
      <c r="F2" s="32"/>
      <c r="G2" s="32"/>
      <c r="H2" s="32"/>
      <c r="I2" s="32"/>
      <c r="J2" s="32"/>
      <c r="K2" s="32"/>
      <c r="L2" s="32"/>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1239</v>
      </c>
      <c r="B4" s="33"/>
      <c r="C4" s="33"/>
      <c r="D4" s="33"/>
      <c r="E4" s="33"/>
      <c r="F4" s="33"/>
      <c r="G4" s="33"/>
      <c r="H4" s="33"/>
      <c r="I4" s="33"/>
      <c r="J4" s="33"/>
      <c r="K4" s="33"/>
      <c r="L4" s="33"/>
    </row>
    <row r="5" customFormat="false" ht="27" hidden="false" customHeight="true" outlineLevel="0" collapsed="false">
      <c r="A5" s="4"/>
      <c r="B5" s="4"/>
      <c r="C5" s="4"/>
      <c r="D5" s="4"/>
      <c r="E5" s="4"/>
      <c r="F5" s="4"/>
      <c r="G5" s="4"/>
      <c r="H5" s="4"/>
      <c r="I5" s="4"/>
      <c r="J5" s="4"/>
      <c r="K5" s="4"/>
      <c r="L5" s="4"/>
    </row>
    <row r="6" customFormat="false" ht="42" hidden="false" customHeight="true" outlineLevel="0" collapsed="false">
      <c r="A6" s="35" t="s">
        <v>775</v>
      </c>
      <c r="B6" s="35" t="s">
        <v>1240</v>
      </c>
      <c r="C6" s="35" t="s">
        <v>1241</v>
      </c>
      <c r="D6" s="35" t="s">
        <v>254</v>
      </c>
      <c r="E6" s="35" t="s">
        <v>1066</v>
      </c>
      <c r="F6" s="35" t="s">
        <v>495</v>
      </c>
      <c r="G6" s="35" t="s">
        <v>476</v>
      </c>
      <c r="H6" s="35" t="s">
        <v>592</v>
      </c>
      <c r="I6" s="35" t="s">
        <v>780</v>
      </c>
      <c r="J6" s="35" t="s">
        <v>1242</v>
      </c>
      <c r="K6" s="35" t="s">
        <v>85</v>
      </c>
      <c r="L6" s="35" t="s">
        <v>68</v>
      </c>
    </row>
    <row r="7" customFormat="false" ht="27" hidden="false" customHeight="true" outlineLevel="0" collapsed="false">
      <c r="A7" s="38" t="s">
        <v>1243</v>
      </c>
      <c r="B7" s="38"/>
      <c r="C7" s="38"/>
      <c r="D7" s="38" t="s">
        <v>1244</v>
      </c>
      <c r="E7" s="38" t="s">
        <v>300</v>
      </c>
      <c r="F7" s="38"/>
      <c r="G7" s="38"/>
      <c r="H7" s="38"/>
      <c r="I7" s="47"/>
      <c r="J7" s="38"/>
      <c r="K7" s="38"/>
      <c r="L7" s="38" t="s">
        <v>808</v>
      </c>
    </row>
    <row r="8" customFormat="false" ht="27" hidden="false" customHeight="true" outlineLevel="0" collapsed="false">
      <c r="A8" s="38" t="s">
        <v>1245</v>
      </c>
      <c r="B8" s="38"/>
      <c r="C8" s="38"/>
      <c r="D8" s="38"/>
      <c r="E8" s="38" t="s">
        <v>300</v>
      </c>
      <c r="F8" s="38"/>
      <c r="G8" s="38"/>
      <c r="H8" s="38"/>
      <c r="I8" s="47"/>
      <c r="J8" s="38"/>
      <c r="K8" s="38"/>
      <c r="L8" s="38"/>
    </row>
    <row r="9" customFormat="false" ht="27" hidden="false" customHeight="true" outlineLevel="0" collapsed="false">
      <c r="A9" s="38" t="s">
        <v>1246</v>
      </c>
      <c r="B9" s="38"/>
      <c r="C9" s="38"/>
      <c r="D9" s="38"/>
      <c r="E9" s="38" t="s">
        <v>300</v>
      </c>
      <c r="F9" s="38"/>
      <c r="G9" s="38"/>
      <c r="H9" s="38"/>
      <c r="I9" s="47"/>
      <c r="J9" s="38"/>
      <c r="K9" s="38"/>
      <c r="L9" s="38"/>
    </row>
    <row r="10" customFormat="false" ht="27" hidden="false" customHeight="true" outlineLevel="0" collapsed="false">
      <c r="A10" s="38" t="s">
        <v>1247</v>
      </c>
      <c r="B10" s="38"/>
      <c r="C10" s="38"/>
      <c r="D10" s="38"/>
      <c r="E10" s="38" t="s">
        <v>300</v>
      </c>
      <c r="F10" s="38"/>
      <c r="G10" s="38"/>
      <c r="H10" s="38"/>
      <c r="I10" s="47"/>
      <c r="J10" s="38"/>
      <c r="K10" s="38"/>
      <c r="L10" s="38"/>
    </row>
    <row r="11" customFormat="false" ht="27" hidden="false" customHeight="true" outlineLevel="0" collapsed="false">
      <c r="A11" s="38" t="s">
        <v>1248</v>
      </c>
      <c r="B11" s="38"/>
      <c r="C11" s="38"/>
      <c r="D11" s="38"/>
      <c r="E11" s="38" t="s">
        <v>300</v>
      </c>
      <c r="F11" s="38"/>
      <c r="G11" s="38"/>
      <c r="H11" s="38"/>
      <c r="I11" s="47"/>
      <c r="J11" s="38"/>
      <c r="K11" s="38"/>
      <c r="L11" s="38"/>
    </row>
    <row r="12" customFormat="false" ht="27" hidden="false" customHeight="true" outlineLevel="0" collapsed="false">
      <c r="A12" s="38" t="s">
        <v>1249</v>
      </c>
      <c r="B12" s="38"/>
      <c r="C12" s="38"/>
      <c r="D12" s="38"/>
      <c r="E12" s="38" t="s">
        <v>300</v>
      </c>
      <c r="F12" s="38"/>
      <c r="G12" s="38"/>
      <c r="H12" s="38"/>
      <c r="I12" s="47"/>
      <c r="J12" s="38"/>
      <c r="K12" s="38"/>
      <c r="L12" s="38"/>
    </row>
    <row r="13" customFormat="false" ht="27" hidden="false" customHeight="true" outlineLevel="0" collapsed="false">
      <c r="A13" s="38" t="s">
        <v>1250</v>
      </c>
      <c r="B13" s="38"/>
      <c r="C13" s="38"/>
      <c r="D13" s="38"/>
      <c r="E13" s="38" t="s">
        <v>300</v>
      </c>
      <c r="F13" s="38"/>
      <c r="G13" s="38"/>
      <c r="H13" s="38"/>
      <c r="I13" s="47"/>
      <c r="J13" s="38"/>
      <c r="K13" s="38"/>
      <c r="L13" s="38"/>
    </row>
    <row r="14" customFormat="false" ht="27" hidden="false" customHeight="true" outlineLevel="0" collapsed="false">
      <c r="A14" s="38" t="s">
        <v>1251</v>
      </c>
      <c r="B14" s="38"/>
      <c r="C14" s="38"/>
      <c r="D14" s="38"/>
      <c r="E14" s="38" t="s">
        <v>300</v>
      </c>
      <c r="F14" s="38"/>
      <c r="G14" s="38"/>
      <c r="H14" s="38"/>
      <c r="I14" s="47"/>
      <c r="J14" s="38"/>
      <c r="K14" s="38"/>
      <c r="L14" s="38"/>
    </row>
    <row r="15" customFormat="false" ht="27" hidden="false" customHeight="true" outlineLevel="0" collapsed="false">
      <c r="A15" s="38" t="s">
        <v>1252</v>
      </c>
      <c r="B15" s="38"/>
      <c r="C15" s="38"/>
      <c r="D15" s="38"/>
      <c r="E15" s="38" t="s">
        <v>300</v>
      </c>
      <c r="F15" s="38"/>
      <c r="G15" s="38"/>
      <c r="H15" s="38"/>
      <c r="I15" s="47"/>
      <c r="J15" s="38"/>
      <c r="K15" s="38"/>
      <c r="L15" s="38"/>
    </row>
    <row r="16" customFormat="false" ht="27" hidden="false" customHeight="true" outlineLevel="0" collapsed="false">
      <c r="A16" s="38" t="s">
        <v>1253</v>
      </c>
      <c r="B16" s="38"/>
      <c r="C16" s="38"/>
      <c r="D16" s="38"/>
      <c r="E16" s="38" t="s">
        <v>300</v>
      </c>
      <c r="F16" s="38"/>
      <c r="G16" s="38"/>
      <c r="H16" s="38"/>
      <c r="I16" s="47"/>
      <c r="J16" s="38"/>
      <c r="K16" s="38"/>
      <c r="L16" s="38"/>
    </row>
    <row r="17" customFormat="false" ht="27" hidden="false" customHeight="true" outlineLevel="0" collapsed="false">
      <c r="A17" s="38" t="s">
        <v>1254</v>
      </c>
      <c r="B17" s="38"/>
      <c r="C17" s="38"/>
      <c r="D17" s="38"/>
      <c r="E17" s="38" t="s">
        <v>300</v>
      </c>
      <c r="F17" s="38"/>
      <c r="G17" s="38"/>
      <c r="H17" s="38"/>
      <c r="I17" s="47"/>
      <c r="J17" s="38"/>
      <c r="K17" s="38"/>
      <c r="L17" s="38"/>
    </row>
    <row r="18" customFormat="false" ht="27" hidden="false" customHeight="true" outlineLevel="0" collapsed="false">
      <c r="A18" s="38" t="s">
        <v>1255</v>
      </c>
      <c r="B18" s="38"/>
      <c r="C18" s="38"/>
      <c r="D18" s="38"/>
      <c r="E18" s="38" t="s">
        <v>300</v>
      </c>
      <c r="F18" s="38"/>
      <c r="G18" s="38"/>
      <c r="H18" s="38"/>
      <c r="I18" s="47"/>
      <c r="J18" s="38"/>
      <c r="K18" s="38"/>
      <c r="L18" s="38"/>
    </row>
    <row r="19" customFormat="false" ht="27" hidden="false" customHeight="true" outlineLevel="0" collapsed="false">
      <c r="A19" s="38" t="s">
        <v>1256</v>
      </c>
      <c r="B19" s="38"/>
      <c r="C19" s="38"/>
      <c r="D19" s="38"/>
      <c r="E19" s="38" t="s">
        <v>300</v>
      </c>
      <c r="F19" s="38"/>
      <c r="G19" s="38"/>
      <c r="H19" s="38"/>
      <c r="I19" s="47"/>
      <c r="J19" s="38"/>
      <c r="K19" s="38"/>
      <c r="L19" s="38"/>
    </row>
    <row r="20" customFormat="false" ht="27" hidden="false" customHeight="true" outlineLevel="0" collapsed="false">
      <c r="A20" s="38" t="s">
        <v>1257</v>
      </c>
      <c r="B20" s="38"/>
      <c r="C20" s="38"/>
      <c r="D20" s="38"/>
      <c r="E20" s="38" t="s">
        <v>300</v>
      </c>
      <c r="F20" s="38"/>
      <c r="G20" s="38"/>
      <c r="H20" s="38"/>
      <c r="I20" s="47"/>
      <c r="J20" s="38"/>
      <c r="K20" s="38"/>
      <c r="L20" s="38"/>
    </row>
    <row r="21" customFormat="false" ht="27" hidden="false" customHeight="true" outlineLevel="0" collapsed="false">
      <c r="A21" s="38" t="s">
        <v>1258</v>
      </c>
      <c r="B21" s="38"/>
      <c r="C21" s="38"/>
      <c r="D21" s="38"/>
      <c r="E21" s="38" t="s">
        <v>300</v>
      </c>
      <c r="F21" s="38"/>
      <c r="G21" s="38"/>
      <c r="H21" s="38"/>
      <c r="I21" s="47"/>
      <c r="J21" s="38"/>
      <c r="K21" s="38"/>
      <c r="L21" s="38"/>
    </row>
    <row r="22" customFormat="false" ht="27" hidden="false" customHeight="true" outlineLevel="0" collapsed="false">
      <c r="A22" s="38" t="s">
        <v>1259</v>
      </c>
      <c r="B22" s="38"/>
      <c r="C22" s="38"/>
      <c r="D22" s="38"/>
      <c r="E22" s="38" t="s">
        <v>300</v>
      </c>
      <c r="F22" s="38"/>
      <c r="G22" s="38"/>
      <c r="H22" s="38"/>
      <c r="I22" s="47"/>
      <c r="J22" s="38"/>
      <c r="K22" s="38"/>
      <c r="L22" s="38"/>
    </row>
    <row r="23" customFormat="false" ht="27" hidden="false" customHeight="true" outlineLevel="0" collapsed="false">
      <c r="A23" s="38" t="s">
        <v>1260</v>
      </c>
      <c r="B23" s="38"/>
      <c r="C23" s="38"/>
      <c r="D23" s="38"/>
      <c r="E23" s="38" t="s">
        <v>300</v>
      </c>
      <c r="F23" s="38"/>
      <c r="G23" s="38"/>
      <c r="H23" s="38"/>
      <c r="I23" s="47"/>
      <c r="J23" s="38"/>
      <c r="K23" s="38"/>
      <c r="L23" s="38"/>
    </row>
    <row r="24" customFormat="false" ht="27" hidden="false" customHeight="true" outlineLevel="0" collapsed="false">
      <c r="A24" s="38" t="s">
        <v>1261</v>
      </c>
      <c r="B24" s="38"/>
      <c r="C24" s="38"/>
      <c r="D24" s="38"/>
      <c r="E24" s="38" t="s">
        <v>300</v>
      </c>
      <c r="F24" s="38"/>
      <c r="G24" s="38"/>
      <c r="H24" s="38"/>
      <c r="I24" s="47"/>
      <c r="J24" s="38"/>
      <c r="K24" s="38"/>
      <c r="L24" s="38"/>
    </row>
    <row r="25" customFormat="false" ht="27" hidden="false" customHeight="true" outlineLevel="0" collapsed="false">
      <c r="A25" s="38" t="s">
        <v>1262</v>
      </c>
      <c r="B25" s="38"/>
      <c r="C25" s="38"/>
      <c r="D25" s="38"/>
      <c r="E25" s="38" t="s">
        <v>300</v>
      </c>
      <c r="F25" s="38"/>
      <c r="G25" s="38"/>
      <c r="H25" s="38"/>
      <c r="I25" s="47"/>
      <c r="J25" s="38"/>
      <c r="K25" s="38"/>
      <c r="L25" s="38"/>
    </row>
    <row r="26" customFormat="false" ht="27" hidden="false" customHeight="true" outlineLevel="0" collapsed="false">
      <c r="A26" s="38" t="s">
        <v>1263</v>
      </c>
      <c r="B26" s="38"/>
      <c r="C26" s="38"/>
      <c r="D26" s="38"/>
      <c r="E26" s="38" t="s">
        <v>300</v>
      </c>
      <c r="F26" s="38"/>
      <c r="G26" s="38"/>
      <c r="H26" s="38"/>
      <c r="I26" s="47"/>
      <c r="J26" s="38"/>
      <c r="K26" s="38"/>
      <c r="L26" s="38"/>
    </row>
    <row r="27" customFormat="false" ht="27" hidden="false" customHeight="true" outlineLevel="0" collapsed="false">
      <c r="A27" s="42"/>
      <c r="B27" s="42"/>
      <c r="C27" s="42"/>
      <c r="D27" s="42"/>
      <c r="E27" s="42"/>
      <c r="F27" s="42"/>
      <c r="G27" s="42"/>
      <c r="H27" s="42"/>
      <c r="I27" s="48"/>
      <c r="J27" s="42"/>
      <c r="K27" s="42"/>
      <c r="L27" s="42"/>
    </row>
    <row r="28" customFormat="false" ht="27" hidden="false" customHeight="true" outlineLevel="0" collapsed="false">
      <c r="A28" s="42"/>
      <c r="B28" s="42"/>
      <c r="C28" s="42"/>
      <c r="D28" s="42"/>
      <c r="E28" s="42"/>
      <c r="F28" s="42"/>
      <c r="G28" s="42"/>
      <c r="H28" s="42"/>
      <c r="I28" s="48"/>
      <c r="J28" s="42"/>
      <c r="K28" s="42"/>
      <c r="L28" s="42"/>
    </row>
    <row r="29" customFormat="false" ht="27" hidden="false" customHeight="true" outlineLevel="0" collapsed="false">
      <c r="A29" s="42"/>
      <c r="B29" s="42"/>
      <c r="C29" s="42"/>
      <c r="D29" s="42"/>
      <c r="E29" s="42"/>
      <c r="F29" s="42"/>
      <c r="G29" s="42"/>
      <c r="H29" s="42"/>
      <c r="I29" s="48"/>
      <c r="J29" s="42"/>
      <c r="K29" s="42"/>
      <c r="L29" s="42"/>
    </row>
    <row r="30" customFormat="false" ht="27" hidden="false" customHeight="true" outlineLevel="0" collapsed="false">
      <c r="A30" s="42"/>
      <c r="B30" s="42"/>
      <c r="C30" s="42"/>
      <c r="D30" s="42"/>
      <c r="E30" s="42"/>
      <c r="F30" s="42"/>
      <c r="G30" s="42"/>
      <c r="H30" s="42"/>
      <c r="I30" s="48"/>
      <c r="J30" s="42"/>
      <c r="K30" s="42"/>
      <c r="L30" s="42"/>
    </row>
    <row r="31" customFormat="false" ht="27" hidden="false" customHeight="true" outlineLevel="0" collapsed="false">
      <c r="A31" s="42"/>
      <c r="B31" s="42"/>
      <c r="C31" s="42"/>
      <c r="D31" s="42"/>
      <c r="E31" s="42"/>
      <c r="F31" s="42"/>
      <c r="G31" s="42"/>
      <c r="H31" s="42"/>
      <c r="I31" s="48"/>
      <c r="J31" s="42"/>
      <c r="K31" s="42"/>
      <c r="L31" s="42"/>
    </row>
    <row r="32" customFormat="false" ht="27" hidden="false" customHeight="true" outlineLevel="0" collapsed="false">
      <c r="A32" s="42"/>
      <c r="B32" s="42"/>
      <c r="C32" s="42"/>
      <c r="D32" s="42"/>
      <c r="E32" s="42"/>
      <c r="F32" s="42"/>
      <c r="G32" s="42"/>
      <c r="H32" s="42"/>
      <c r="I32" s="48"/>
      <c r="J32" s="42"/>
      <c r="K32" s="42"/>
      <c r="L32" s="42"/>
    </row>
    <row r="33" customFormat="false" ht="27" hidden="false" customHeight="true" outlineLevel="0" collapsed="false">
      <c r="A33" s="42"/>
      <c r="B33" s="42"/>
      <c r="C33" s="42"/>
      <c r="D33" s="42"/>
      <c r="E33" s="42"/>
      <c r="F33" s="42"/>
      <c r="G33" s="42"/>
      <c r="H33" s="42"/>
      <c r="I33" s="48"/>
      <c r="J33" s="42"/>
      <c r="K33" s="42"/>
      <c r="L33" s="42"/>
    </row>
    <row r="34" customFormat="false" ht="27" hidden="false" customHeight="true" outlineLevel="0" collapsed="false">
      <c r="A34" s="42"/>
      <c r="B34" s="42"/>
      <c r="C34" s="42"/>
      <c r="D34" s="42"/>
      <c r="E34" s="42"/>
      <c r="F34" s="42"/>
      <c r="G34" s="42"/>
      <c r="H34" s="42"/>
      <c r="I34" s="48"/>
      <c r="J34" s="42"/>
      <c r="K34" s="42"/>
      <c r="L34" s="42"/>
    </row>
    <row r="35" customFormat="false" ht="27" hidden="false" customHeight="true" outlineLevel="0" collapsed="false">
      <c r="A35" s="42"/>
      <c r="B35" s="42"/>
      <c r="C35" s="42"/>
      <c r="D35" s="42"/>
      <c r="E35" s="42"/>
      <c r="F35" s="42"/>
      <c r="G35" s="42"/>
      <c r="H35" s="42"/>
      <c r="I35" s="48"/>
      <c r="J35" s="42"/>
      <c r="K35" s="42"/>
      <c r="L35" s="42"/>
    </row>
    <row r="36" customFormat="false" ht="27" hidden="false" customHeight="true" outlineLevel="0" collapsed="false">
      <c r="A36" s="42"/>
      <c r="B36" s="42"/>
      <c r="C36" s="42"/>
      <c r="D36" s="42"/>
      <c r="E36" s="42"/>
      <c r="F36" s="42"/>
      <c r="G36" s="42"/>
      <c r="H36" s="42"/>
      <c r="I36" s="48"/>
      <c r="J36" s="42"/>
      <c r="K36" s="42"/>
      <c r="L36" s="42"/>
    </row>
    <row r="37" customFormat="false" ht="27" hidden="false" customHeight="true" outlineLevel="0" collapsed="false">
      <c r="A37" s="42"/>
      <c r="B37" s="42"/>
      <c r="C37" s="42"/>
      <c r="D37" s="42"/>
      <c r="E37" s="42"/>
      <c r="F37" s="42"/>
      <c r="G37" s="42"/>
      <c r="H37" s="42"/>
      <c r="I37" s="48"/>
      <c r="J37" s="42"/>
      <c r="K37" s="42"/>
      <c r="L37" s="42"/>
    </row>
    <row r="38" customFormat="false" ht="27" hidden="false" customHeight="true" outlineLevel="0" collapsed="false">
      <c r="A38" s="42"/>
      <c r="B38" s="42"/>
      <c r="C38" s="42"/>
      <c r="D38" s="42"/>
      <c r="E38" s="42"/>
      <c r="F38" s="42"/>
      <c r="G38" s="42"/>
      <c r="H38" s="42"/>
      <c r="I38" s="48"/>
      <c r="J38" s="42"/>
      <c r="K38" s="42"/>
      <c r="L38" s="42"/>
    </row>
    <row r="39" customFormat="false" ht="27" hidden="false" customHeight="true" outlineLevel="0" collapsed="false">
      <c r="A39" s="42"/>
      <c r="B39" s="42"/>
      <c r="C39" s="42"/>
      <c r="D39" s="42"/>
      <c r="E39" s="42"/>
      <c r="F39" s="42"/>
      <c r="G39" s="42"/>
      <c r="H39" s="42"/>
      <c r="I39" s="48"/>
      <c r="J39" s="42"/>
      <c r="K39" s="42"/>
      <c r="L39" s="42"/>
    </row>
    <row r="40" customFormat="false" ht="27" hidden="false" customHeight="true" outlineLevel="0" collapsed="false">
      <c r="A40" s="42"/>
      <c r="B40" s="42"/>
      <c r="C40" s="42"/>
      <c r="D40" s="42"/>
      <c r="E40" s="42"/>
      <c r="F40" s="42"/>
      <c r="G40" s="42"/>
      <c r="H40" s="42"/>
      <c r="I40" s="48"/>
      <c r="J40" s="42"/>
      <c r="K40" s="42"/>
      <c r="L40" s="42"/>
    </row>
    <row r="41" customFormat="false" ht="27" hidden="false" customHeight="true" outlineLevel="0" collapsed="false">
      <c r="A41" s="42"/>
      <c r="B41" s="42"/>
      <c r="C41" s="42"/>
      <c r="D41" s="42"/>
      <c r="E41" s="42"/>
      <c r="F41" s="42"/>
      <c r="G41" s="42"/>
      <c r="H41" s="42"/>
      <c r="I41" s="48"/>
      <c r="J41" s="42"/>
      <c r="K41" s="42"/>
      <c r="L41" s="42"/>
    </row>
    <row r="42" customFormat="false" ht="27" hidden="false" customHeight="true" outlineLevel="0" collapsed="false">
      <c r="A42" s="42"/>
      <c r="B42" s="42"/>
      <c r="C42" s="42"/>
      <c r="D42" s="42"/>
      <c r="E42" s="42"/>
      <c r="F42" s="42"/>
      <c r="G42" s="42"/>
      <c r="H42" s="42"/>
      <c r="I42" s="48"/>
      <c r="J42" s="42"/>
      <c r="K42" s="42"/>
      <c r="L42" s="42"/>
    </row>
    <row r="43" customFormat="false" ht="27" hidden="false" customHeight="true" outlineLevel="0" collapsed="false">
      <c r="A43" s="42"/>
      <c r="B43" s="42"/>
      <c r="C43" s="42"/>
      <c r="D43" s="42"/>
      <c r="E43" s="42"/>
      <c r="F43" s="42"/>
      <c r="G43" s="42"/>
      <c r="H43" s="42"/>
      <c r="I43" s="48"/>
      <c r="J43" s="42"/>
      <c r="K43" s="42"/>
      <c r="L43" s="42"/>
    </row>
    <row r="44" customFormat="false" ht="27" hidden="false" customHeight="true" outlineLevel="0" collapsed="false">
      <c r="A44" s="42"/>
      <c r="B44" s="42"/>
      <c r="C44" s="42"/>
      <c r="D44" s="42"/>
      <c r="E44" s="42"/>
      <c r="F44" s="42"/>
      <c r="G44" s="42"/>
      <c r="H44" s="42"/>
      <c r="I44" s="48"/>
      <c r="J44" s="42"/>
      <c r="K44" s="42"/>
      <c r="L44" s="42"/>
    </row>
    <row r="45" customFormat="false" ht="27" hidden="false" customHeight="true" outlineLevel="0" collapsed="false">
      <c r="A45" s="42"/>
      <c r="B45" s="42"/>
      <c r="C45" s="42"/>
      <c r="D45" s="42"/>
      <c r="E45" s="42"/>
      <c r="F45" s="42"/>
      <c r="G45" s="42"/>
      <c r="H45" s="42"/>
      <c r="I45" s="48"/>
      <c r="J45" s="42"/>
      <c r="K45" s="42"/>
      <c r="L45" s="42"/>
    </row>
    <row r="46" customFormat="false" ht="27" hidden="false" customHeight="true" outlineLevel="0" collapsed="false">
      <c r="A46" s="42"/>
      <c r="B46" s="42"/>
      <c r="C46" s="42"/>
      <c r="D46" s="42"/>
      <c r="E46" s="42"/>
      <c r="F46" s="42"/>
      <c r="G46" s="42"/>
      <c r="H46" s="42"/>
      <c r="I46" s="48"/>
      <c r="J46" s="42"/>
      <c r="K46" s="42"/>
      <c r="L46" s="42"/>
    </row>
    <row r="47" customFormat="false" ht="27" hidden="false" customHeight="true" outlineLevel="0" collapsed="false">
      <c r="A47" s="42"/>
      <c r="B47" s="42"/>
      <c r="C47" s="42"/>
      <c r="D47" s="42"/>
      <c r="E47" s="42"/>
      <c r="F47" s="42"/>
      <c r="G47" s="42"/>
      <c r="H47" s="42"/>
      <c r="I47" s="48"/>
      <c r="J47" s="42"/>
      <c r="K47" s="42"/>
      <c r="L47" s="42"/>
    </row>
    <row r="48" customFormat="false" ht="27" hidden="false" customHeight="true" outlineLevel="0" collapsed="false">
      <c r="A48" s="42"/>
      <c r="B48" s="42"/>
      <c r="C48" s="42"/>
      <c r="D48" s="42"/>
      <c r="E48" s="42"/>
      <c r="F48" s="42"/>
      <c r="G48" s="42"/>
      <c r="H48" s="42"/>
      <c r="I48" s="48"/>
      <c r="J48" s="42"/>
      <c r="K48" s="42"/>
      <c r="L48" s="42"/>
    </row>
    <row r="49" customFormat="false" ht="27" hidden="false" customHeight="true" outlineLevel="0" collapsed="false">
      <c r="A49" s="42"/>
      <c r="B49" s="42"/>
      <c r="C49" s="42"/>
      <c r="D49" s="42"/>
      <c r="E49" s="42"/>
      <c r="F49" s="42"/>
      <c r="G49" s="42"/>
      <c r="H49" s="42"/>
      <c r="I49" s="48"/>
      <c r="J49" s="42"/>
      <c r="K49" s="42"/>
      <c r="L49" s="42"/>
    </row>
    <row r="50" customFormat="false" ht="27" hidden="false" customHeight="true" outlineLevel="0" collapsed="false">
      <c r="A50" s="42"/>
      <c r="B50" s="42"/>
      <c r="C50" s="42"/>
      <c r="D50" s="42"/>
      <c r="E50" s="42"/>
      <c r="F50" s="42"/>
      <c r="G50" s="42"/>
      <c r="H50" s="42"/>
      <c r="I50" s="48"/>
      <c r="J50" s="42"/>
      <c r="K50" s="42"/>
      <c r="L50" s="42"/>
    </row>
    <row r="51" customFormat="false" ht="27" hidden="false" customHeight="true" outlineLevel="0" collapsed="false">
      <c r="A51" s="42"/>
      <c r="B51" s="42"/>
      <c r="C51" s="42"/>
      <c r="D51" s="42"/>
      <c r="E51" s="42"/>
      <c r="F51" s="42"/>
      <c r="G51" s="42"/>
      <c r="H51" s="42"/>
      <c r="I51" s="48"/>
      <c r="J51" s="42"/>
      <c r="K51" s="42"/>
      <c r="L51" s="42"/>
    </row>
    <row r="52" customFormat="false" ht="27" hidden="false" customHeight="true" outlineLevel="0" collapsed="false">
      <c r="A52" s="42"/>
      <c r="B52" s="42"/>
      <c r="C52" s="42"/>
      <c r="D52" s="42"/>
      <c r="E52" s="42"/>
      <c r="F52" s="42"/>
      <c r="G52" s="42"/>
      <c r="H52" s="42"/>
      <c r="I52" s="48"/>
      <c r="J52" s="42"/>
      <c r="K52" s="42"/>
      <c r="L52" s="42"/>
    </row>
    <row r="53" customFormat="false" ht="27" hidden="false" customHeight="true" outlineLevel="0" collapsed="false">
      <c r="A53" s="42"/>
      <c r="B53" s="42"/>
      <c r="C53" s="42"/>
      <c r="D53" s="42"/>
      <c r="E53" s="42"/>
      <c r="F53" s="42"/>
      <c r="G53" s="42"/>
      <c r="H53" s="42"/>
      <c r="I53" s="48"/>
      <c r="J53" s="42"/>
      <c r="K53" s="42"/>
      <c r="L53" s="42"/>
    </row>
    <row r="54" customFormat="false" ht="27" hidden="false" customHeight="true" outlineLevel="0" collapsed="false">
      <c r="A54" s="42"/>
      <c r="B54" s="42"/>
      <c r="C54" s="42"/>
      <c r="D54" s="42"/>
      <c r="E54" s="42"/>
      <c r="F54" s="42"/>
      <c r="G54" s="42"/>
      <c r="H54" s="42"/>
      <c r="I54" s="48"/>
      <c r="J54" s="42"/>
      <c r="K54" s="42"/>
      <c r="L54" s="42"/>
    </row>
    <row r="55" customFormat="false" ht="27" hidden="false" customHeight="true" outlineLevel="0" collapsed="false">
      <c r="A55" s="42"/>
      <c r="B55" s="42"/>
      <c r="C55" s="42"/>
      <c r="D55" s="42"/>
      <c r="E55" s="42"/>
      <c r="F55" s="42"/>
      <c r="G55" s="42"/>
      <c r="H55" s="42"/>
      <c r="I55" s="48"/>
      <c r="J55" s="42"/>
      <c r="K55" s="42"/>
      <c r="L55" s="42"/>
    </row>
    <row r="56" customFormat="false" ht="27" hidden="false" customHeight="true" outlineLevel="0" collapsed="false">
      <c r="A56" s="42"/>
      <c r="B56" s="42"/>
      <c r="C56" s="42"/>
      <c r="D56" s="42"/>
      <c r="E56" s="42"/>
      <c r="F56" s="42"/>
      <c r="G56" s="42"/>
      <c r="H56" s="42"/>
      <c r="I56" s="48"/>
      <c r="J56" s="42"/>
      <c r="K56" s="42"/>
      <c r="L56" s="42"/>
    </row>
    <row r="57" customFormat="false" ht="27" hidden="false" customHeight="true" outlineLevel="0" collapsed="false">
      <c r="A57" s="42"/>
      <c r="B57" s="42"/>
      <c r="C57" s="42"/>
      <c r="D57" s="42"/>
      <c r="E57" s="42"/>
      <c r="F57" s="42"/>
      <c r="G57" s="42"/>
      <c r="H57" s="42"/>
      <c r="I57" s="48"/>
      <c r="J57" s="42"/>
      <c r="K57" s="42"/>
      <c r="L57" s="42"/>
    </row>
    <row r="58" customFormat="false" ht="27" hidden="false" customHeight="true" outlineLevel="0" collapsed="false">
      <c r="A58" s="42"/>
      <c r="B58" s="42"/>
      <c r="C58" s="42"/>
      <c r="D58" s="42"/>
      <c r="E58" s="42"/>
      <c r="F58" s="42"/>
      <c r="G58" s="42"/>
      <c r="H58" s="42"/>
      <c r="I58" s="48"/>
      <c r="J58" s="42"/>
      <c r="K58" s="42"/>
      <c r="L58" s="42"/>
    </row>
    <row r="59" customFormat="false" ht="27" hidden="false" customHeight="true" outlineLevel="0" collapsed="false">
      <c r="A59" s="42"/>
      <c r="B59" s="42"/>
      <c r="C59" s="42"/>
      <c r="D59" s="42"/>
      <c r="E59" s="42"/>
      <c r="F59" s="42"/>
      <c r="G59" s="42"/>
      <c r="H59" s="42"/>
      <c r="I59" s="48"/>
      <c r="J59" s="42"/>
      <c r="K59" s="42"/>
      <c r="L59" s="42"/>
    </row>
    <row r="60" customFormat="false" ht="27" hidden="false" customHeight="true" outlineLevel="0" collapsed="false">
      <c r="A60" s="42"/>
      <c r="B60" s="42"/>
      <c r="C60" s="42"/>
      <c r="D60" s="42"/>
      <c r="E60" s="42"/>
      <c r="F60" s="42"/>
      <c r="G60" s="42"/>
      <c r="H60" s="42"/>
      <c r="I60" s="48"/>
      <c r="J60" s="42"/>
      <c r="K60" s="42"/>
      <c r="L60" s="42"/>
    </row>
    <row r="61" customFormat="false" ht="27" hidden="false" customHeight="true" outlineLevel="0" collapsed="false">
      <c r="A61" s="42"/>
      <c r="B61" s="42"/>
      <c r="C61" s="42"/>
      <c r="D61" s="42"/>
      <c r="E61" s="42"/>
      <c r="F61" s="42"/>
      <c r="G61" s="42"/>
      <c r="H61" s="42"/>
      <c r="I61" s="48"/>
      <c r="J61" s="42"/>
      <c r="K61" s="42"/>
      <c r="L61" s="42"/>
    </row>
    <row r="62" customFormat="false" ht="27" hidden="false" customHeight="true" outlineLevel="0" collapsed="false">
      <c r="A62" s="42"/>
      <c r="B62" s="42"/>
      <c r="C62" s="42"/>
      <c r="D62" s="42"/>
      <c r="E62" s="42"/>
      <c r="F62" s="42"/>
      <c r="G62" s="42"/>
      <c r="H62" s="42"/>
      <c r="I62" s="48"/>
      <c r="J62" s="42"/>
      <c r="K62" s="42"/>
      <c r="L62" s="42"/>
    </row>
    <row r="63" customFormat="false" ht="27" hidden="false" customHeight="true" outlineLevel="0" collapsed="false">
      <c r="A63" s="42"/>
      <c r="B63" s="42"/>
      <c r="C63" s="42"/>
      <c r="D63" s="42"/>
      <c r="E63" s="42"/>
      <c r="F63" s="42"/>
      <c r="G63" s="42"/>
      <c r="H63" s="42"/>
      <c r="I63" s="48"/>
      <c r="J63" s="42"/>
      <c r="K63" s="42"/>
      <c r="L63" s="42"/>
    </row>
    <row r="64" customFormat="false" ht="27" hidden="false" customHeight="true" outlineLevel="0" collapsed="false">
      <c r="A64" s="42"/>
      <c r="B64" s="42"/>
      <c r="C64" s="42"/>
      <c r="D64" s="42"/>
      <c r="E64" s="42"/>
      <c r="F64" s="42"/>
      <c r="G64" s="42"/>
      <c r="H64" s="42"/>
      <c r="I64" s="48"/>
      <c r="J64" s="42"/>
      <c r="K64" s="42"/>
      <c r="L64" s="42"/>
    </row>
    <row r="65" customFormat="false" ht="27" hidden="false" customHeight="true" outlineLevel="0" collapsed="false">
      <c r="A65" s="42"/>
      <c r="B65" s="42"/>
      <c r="C65" s="42"/>
      <c r="D65" s="42"/>
      <c r="E65" s="42"/>
      <c r="F65" s="42"/>
      <c r="G65" s="42"/>
      <c r="H65" s="42"/>
      <c r="I65" s="48"/>
      <c r="J65" s="42"/>
      <c r="K65" s="42"/>
      <c r="L65" s="42"/>
    </row>
    <row r="66" customFormat="false" ht="27" hidden="false" customHeight="true" outlineLevel="0" collapsed="false">
      <c r="A66" s="42"/>
      <c r="B66" s="42"/>
      <c r="C66" s="42"/>
      <c r="D66" s="42"/>
      <c r="E66" s="42"/>
      <c r="F66" s="42"/>
      <c r="G66" s="42"/>
      <c r="H66" s="42"/>
      <c r="I66" s="48"/>
      <c r="J66" s="42"/>
      <c r="K66" s="42"/>
      <c r="L66" s="42"/>
    </row>
    <row r="67" customFormat="false" ht="27" hidden="false" customHeight="true" outlineLevel="0" collapsed="false">
      <c r="A67" s="42"/>
      <c r="B67" s="42"/>
      <c r="C67" s="42"/>
      <c r="D67" s="42"/>
      <c r="E67" s="42"/>
      <c r="F67" s="42"/>
      <c r="G67" s="42"/>
      <c r="H67" s="42"/>
      <c r="I67" s="48"/>
      <c r="J67" s="42"/>
      <c r="K67" s="42"/>
      <c r="L67" s="42"/>
    </row>
    <row r="68" customFormat="false" ht="27" hidden="false" customHeight="true" outlineLevel="0" collapsed="false">
      <c r="A68" s="42"/>
      <c r="B68" s="42"/>
      <c r="C68" s="42"/>
      <c r="D68" s="42"/>
      <c r="E68" s="42"/>
      <c r="F68" s="42"/>
      <c r="G68" s="42"/>
      <c r="H68" s="42"/>
      <c r="I68" s="48"/>
      <c r="J68" s="42"/>
      <c r="K68" s="42"/>
      <c r="L68" s="42"/>
    </row>
    <row r="69" customFormat="false" ht="27" hidden="false" customHeight="true" outlineLevel="0" collapsed="false">
      <c r="A69" s="42"/>
      <c r="B69" s="42"/>
      <c r="C69" s="42"/>
      <c r="D69" s="42"/>
      <c r="E69" s="42"/>
      <c r="F69" s="42"/>
      <c r="G69" s="42"/>
      <c r="H69" s="42"/>
      <c r="I69" s="48"/>
      <c r="J69" s="42"/>
      <c r="K69" s="42"/>
      <c r="L69" s="42"/>
    </row>
    <row r="70" customFormat="false" ht="27" hidden="false" customHeight="true" outlineLevel="0" collapsed="false">
      <c r="A70" s="42"/>
      <c r="B70" s="42"/>
      <c r="C70" s="42"/>
      <c r="D70" s="42"/>
      <c r="E70" s="42"/>
      <c r="F70" s="42"/>
      <c r="G70" s="42"/>
      <c r="H70" s="42"/>
      <c r="I70" s="48"/>
      <c r="J70" s="42"/>
      <c r="K70" s="42"/>
      <c r="L70" s="42"/>
    </row>
    <row r="71" customFormat="false" ht="27" hidden="false" customHeight="true" outlineLevel="0" collapsed="false">
      <c r="A71" s="42"/>
      <c r="B71" s="42"/>
      <c r="C71" s="42"/>
      <c r="D71" s="42"/>
      <c r="E71" s="42"/>
      <c r="F71" s="42"/>
      <c r="G71" s="42"/>
      <c r="H71" s="42"/>
      <c r="I71" s="48"/>
      <c r="J71" s="42"/>
      <c r="K71" s="42"/>
      <c r="L71" s="42"/>
    </row>
    <row r="72" customFormat="false" ht="27" hidden="false" customHeight="true" outlineLevel="0" collapsed="false">
      <c r="A72" s="42"/>
      <c r="B72" s="42"/>
      <c r="C72" s="42"/>
      <c r="D72" s="42"/>
      <c r="E72" s="42"/>
      <c r="F72" s="42"/>
      <c r="G72" s="42"/>
      <c r="H72" s="42"/>
      <c r="I72" s="48"/>
      <c r="J72" s="42"/>
      <c r="K72" s="42"/>
      <c r="L72" s="42"/>
    </row>
    <row r="73" customFormat="false" ht="27" hidden="false" customHeight="true" outlineLevel="0" collapsed="false">
      <c r="A73" s="42"/>
      <c r="B73" s="42"/>
      <c r="C73" s="42"/>
      <c r="D73" s="42"/>
      <c r="E73" s="42"/>
      <c r="F73" s="42"/>
      <c r="G73" s="42"/>
      <c r="H73" s="42"/>
      <c r="I73" s="48"/>
      <c r="J73" s="42"/>
      <c r="K73" s="42"/>
      <c r="L73" s="42"/>
    </row>
    <row r="74" customFormat="false" ht="27" hidden="false" customHeight="true" outlineLevel="0" collapsed="false">
      <c r="A74" s="42"/>
      <c r="B74" s="42"/>
      <c r="C74" s="42"/>
      <c r="D74" s="42"/>
      <c r="E74" s="42"/>
      <c r="F74" s="42"/>
      <c r="G74" s="42"/>
      <c r="H74" s="42"/>
      <c r="I74" s="48"/>
      <c r="J74" s="42"/>
      <c r="K74" s="42"/>
      <c r="L74" s="42"/>
    </row>
    <row r="75" customFormat="false" ht="27" hidden="false" customHeight="true" outlineLevel="0" collapsed="false">
      <c r="A75" s="42"/>
      <c r="B75" s="42"/>
      <c r="C75" s="42"/>
      <c r="D75" s="42"/>
      <c r="E75" s="42"/>
      <c r="F75" s="42"/>
      <c r="G75" s="42"/>
      <c r="H75" s="42"/>
      <c r="I75" s="48"/>
      <c r="J75" s="42"/>
      <c r="K75" s="42"/>
      <c r="L75" s="42"/>
    </row>
    <row r="76" customFormat="false" ht="27" hidden="false" customHeight="true" outlineLevel="0" collapsed="false">
      <c r="A76" s="42"/>
      <c r="B76" s="42"/>
      <c r="C76" s="42"/>
      <c r="D76" s="42"/>
      <c r="E76" s="42"/>
      <c r="F76" s="42"/>
      <c r="G76" s="42"/>
      <c r="H76" s="42"/>
      <c r="I76" s="48"/>
      <c r="J76" s="42"/>
      <c r="K76" s="42"/>
      <c r="L76" s="42"/>
    </row>
    <row r="77" customFormat="false" ht="27" hidden="false" customHeight="true" outlineLevel="0" collapsed="false">
      <c r="A77" s="42"/>
      <c r="B77" s="42"/>
      <c r="C77" s="42"/>
      <c r="D77" s="42"/>
      <c r="E77" s="42"/>
      <c r="F77" s="42"/>
      <c r="G77" s="42"/>
      <c r="H77" s="42"/>
      <c r="I77" s="48"/>
      <c r="J77" s="42"/>
      <c r="K77" s="42"/>
      <c r="L77" s="42"/>
    </row>
    <row r="78" customFormat="false" ht="27" hidden="false" customHeight="true" outlineLevel="0" collapsed="false">
      <c r="A78" s="42"/>
      <c r="B78" s="42"/>
      <c r="C78" s="42"/>
      <c r="D78" s="42"/>
      <c r="E78" s="42"/>
      <c r="F78" s="42"/>
      <c r="G78" s="42"/>
      <c r="H78" s="42"/>
      <c r="I78" s="48"/>
      <c r="J78" s="42"/>
      <c r="K78" s="42"/>
      <c r="L78" s="42"/>
    </row>
    <row r="79" customFormat="false" ht="27" hidden="false" customHeight="true" outlineLevel="0" collapsed="false">
      <c r="A79" s="42"/>
      <c r="B79" s="42"/>
      <c r="C79" s="42"/>
      <c r="D79" s="42"/>
      <c r="E79" s="42"/>
      <c r="F79" s="42"/>
      <c r="G79" s="42"/>
      <c r="H79" s="42"/>
      <c r="I79" s="48"/>
      <c r="J79" s="42"/>
      <c r="K79" s="42"/>
      <c r="L79" s="42"/>
    </row>
    <row r="80" customFormat="false" ht="27" hidden="false" customHeight="true" outlineLevel="0" collapsed="false">
      <c r="A80" s="42"/>
      <c r="B80" s="42"/>
      <c r="C80" s="42"/>
      <c r="D80" s="42"/>
      <c r="E80" s="42"/>
      <c r="F80" s="42"/>
      <c r="G80" s="42"/>
      <c r="H80" s="42"/>
      <c r="I80" s="48"/>
      <c r="J80" s="42"/>
      <c r="K80" s="42"/>
      <c r="L80" s="42"/>
    </row>
    <row r="81" customFormat="false" ht="27" hidden="false" customHeight="true" outlineLevel="0" collapsed="false">
      <c r="A81" s="42"/>
      <c r="B81" s="42"/>
      <c r="C81" s="42"/>
      <c r="D81" s="42"/>
      <c r="E81" s="42"/>
      <c r="F81" s="42"/>
      <c r="G81" s="42"/>
      <c r="H81" s="42"/>
      <c r="I81" s="48"/>
      <c r="J81" s="42"/>
      <c r="K81" s="42"/>
      <c r="L81" s="42"/>
    </row>
    <row r="82" customFormat="false" ht="27" hidden="false" customHeight="true" outlineLevel="0" collapsed="false">
      <c r="A82" s="42"/>
      <c r="B82" s="42"/>
      <c r="C82" s="42"/>
      <c r="D82" s="42"/>
      <c r="E82" s="42"/>
      <c r="F82" s="42"/>
      <c r="G82" s="42"/>
      <c r="H82" s="42"/>
      <c r="I82" s="48"/>
      <c r="J82" s="42"/>
      <c r="K82" s="42"/>
      <c r="L82" s="42"/>
    </row>
    <row r="83" customFormat="false" ht="27" hidden="false" customHeight="true" outlineLevel="0" collapsed="false">
      <c r="A83" s="42"/>
      <c r="B83" s="42"/>
      <c r="C83" s="42"/>
      <c r="D83" s="42"/>
      <c r="E83" s="42"/>
      <c r="F83" s="42"/>
      <c r="G83" s="42"/>
      <c r="H83" s="42"/>
      <c r="I83" s="48"/>
      <c r="J83" s="42"/>
      <c r="K83" s="42"/>
      <c r="L83" s="42"/>
    </row>
    <row r="84" customFormat="false" ht="27" hidden="false" customHeight="true" outlineLevel="0" collapsed="false">
      <c r="A84" s="42"/>
      <c r="B84" s="42"/>
      <c r="C84" s="42"/>
      <c r="D84" s="42"/>
      <c r="E84" s="42"/>
      <c r="F84" s="42"/>
      <c r="G84" s="42"/>
      <c r="H84" s="42"/>
      <c r="I84" s="48"/>
      <c r="J84" s="42"/>
      <c r="K84" s="42"/>
      <c r="L84" s="42"/>
    </row>
    <row r="85" customFormat="false" ht="27" hidden="false" customHeight="true" outlineLevel="0" collapsed="false">
      <c r="A85" s="42"/>
      <c r="B85" s="42"/>
      <c r="C85" s="42"/>
      <c r="D85" s="42"/>
      <c r="E85" s="42"/>
      <c r="F85" s="42"/>
      <c r="G85" s="42"/>
      <c r="H85" s="42"/>
      <c r="I85" s="48"/>
      <c r="J85" s="42"/>
      <c r="K85" s="42"/>
      <c r="L85" s="42"/>
    </row>
    <row r="86" customFormat="false" ht="27" hidden="false" customHeight="true" outlineLevel="0" collapsed="false">
      <c r="A86" s="42"/>
      <c r="B86" s="42"/>
      <c r="C86" s="42"/>
      <c r="D86" s="42"/>
      <c r="E86" s="42"/>
      <c r="F86" s="42"/>
      <c r="G86" s="42"/>
      <c r="H86" s="42"/>
      <c r="I86" s="48"/>
      <c r="J86" s="42"/>
      <c r="K86" s="42"/>
      <c r="L86" s="42"/>
    </row>
    <row r="87" customFormat="false" ht="27" hidden="false" customHeight="true" outlineLevel="0" collapsed="false">
      <c r="A87" s="42"/>
      <c r="B87" s="42"/>
      <c r="C87" s="42"/>
      <c r="D87" s="42"/>
      <c r="E87" s="42"/>
      <c r="F87" s="42"/>
      <c r="G87" s="42"/>
      <c r="H87" s="42"/>
      <c r="I87" s="48"/>
      <c r="J87" s="42"/>
      <c r="K87" s="42"/>
      <c r="L87" s="42"/>
    </row>
    <row r="88" customFormat="false" ht="27" hidden="false" customHeight="true" outlineLevel="0" collapsed="false">
      <c r="A88" s="42"/>
      <c r="B88" s="42"/>
      <c r="C88" s="42"/>
      <c r="D88" s="42"/>
      <c r="E88" s="42"/>
      <c r="F88" s="42"/>
      <c r="G88" s="42"/>
      <c r="H88" s="42"/>
      <c r="I88" s="48"/>
      <c r="J88" s="42"/>
      <c r="K88" s="42"/>
      <c r="L88" s="42"/>
    </row>
    <row r="89" customFormat="false" ht="27" hidden="false" customHeight="true" outlineLevel="0" collapsed="false">
      <c r="A89" s="42"/>
      <c r="B89" s="42"/>
      <c r="C89" s="42"/>
      <c r="D89" s="42"/>
      <c r="E89" s="42"/>
      <c r="F89" s="42"/>
      <c r="G89" s="42"/>
      <c r="H89" s="42"/>
      <c r="I89" s="48"/>
      <c r="J89" s="42"/>
      <c r="K89" s="42"/>
      <c r="L89" s="42"/>
    </row>
    <row r="90" customFormat="false" ht="27" hidden="false" customHeight="true" outlineLevel="0" collapsed="false">
      <c r="A90" s="42"/>
      <c r="B90" s="42"/>
      <c r="C90" s="42"/>
      <c r="D90" s="42"/>
      <c r="E90" s="42"/>
      <c r="F90" s="42"/>
      <c r="G90" s="42"/>
      <c r="H90" s="42"/>
      <c r="I90" s="48"/>
      <c r="J90" s="42"/>
      <c r="K90" s="42"/>
      <c r="L90" s="42"/>
    </row>
    <row r="91" customFormat="false" ht="27" hidden="false" customHeight="true" outlineLevel="0" collapsed="false">
      <c r="A91" s="42"/>
      <c r="B91" s="42"/>
      <c r="C91" s="42"/>
      <c r="D91" s="42"/>
      <c r="E91" s="42"/>
      <c r="F91" s="42"/>
      <c r="G91" s="42"/>
      <c r="H91" s="42"/>
      <c r="I91" s="48"/>
      <c r="J91" s="42"/>
      <c r="K91" s="42"/>
      <c r="L91" s="42"/>
    </row>
    <row r="92" customFormat="false" ht="27" hidden="false" customHeight="true" outlineLevel="0" collapsed="false">
      <c r="A92" s="42"/>
      <c r="B92" s="42"/>
      <c r="C92" s="42"/>
      <c r="D92" s="42"/>
      <c r="E92" s="42"/>
      <c r="F92" s="42"/>
      <c r="G92" s="42"/>
      <c r="H92" s="42"/>
      <c r="I92" s="48"/>
      <c r="J92" s="42"/>
      <c r="K92" s="42"/>
      <c r="L92" s="42"/>
    </row>
    <row r="93" customFormat="false" ht="27" hidden="false" customHeight="true" outlineLevel="0" collapsed="false">
      <c r="A93" s="42"/>
      <c r="B93" s="42"/>
      <c r="C93" s="42"/>
      <c r="D93" s="42"/>
      <c r="E93" s="42"/>
      <c r="F93" s="42"/>
      <c r="G93" s="42"/>
      <c r="H93" s="42"/>
      <c r="I93" s="48"/>
      <c r="J93" s="42"/>
      <c r="K93" s="42"/>
      <c r="L93" s="42"/>
    </row>
    <row r="94" customFormat="false" ht="27" hidden="false" customHeight="true" outlineLevel="0" collapsed="false">
      <c r="A94" s="42"/>
      <c r="B94" s="42"/>
      <c r="C94" s="42"/>
      <c r="D94" s="42"/>
      <c r="E94" s="42"/>
      <c r="F94" s="42"/>
      <c r="G94" s="42"/>
      <c r="H94" s="42"/>
      <c r="I94" s="48"/>
      <c r="J94" s="42"/>
      <c r="K94" s="42"/>
      <c r="L94" s="42"/>
    </row>
    <row r="95" customFormat="false" ht="27" hidden="false" customHeight="true" outlineLevel="0" collapsed="false">
      <c r="A95" s="42"/>
      <c r="B95" s="42"/>
      <c r="C95" s="42"/>
      <c r="D95" s="42"/>
      <c r="E95" s="42"/>
      <c r="F95" s="42"/>
      <c r="G95" s="42"/>
      <c r="H95" s="42"/>
      <c r="I95" s="48"/>
      <c r="J95" s="42"/>
      <c r="K95" s="42"/>
      <c r="L95" s="42"/>
    </row>
    <row r="96" customFormat="false" ht="27" hidden="false" customHeight="true" outlineLevel="0" collapsed="false">
      <c r="A96" s="42"/>
      <c r="B96" s="42"/>
      <c r="C96" s="42"/>
      <c r="D96" s="42"/>
      <c r="E96" s="42"/>
      <c r="F96" s="42"/>
      <c r="G96" s="42"/>
      <c r="H96" s="42"/>
      <c r="I96" s="48"/>
      <c r="J96" s="42"/>
      <c r="K96" s="42"/>
      <c r="L96" s="42"/>
    </row>
    <row r="97" customFormat="false" ht="27" hidden="false" customHeight="true" outlineLevel="0" collapsed="false">
      <c r="A97" s="42"/>
      <c r="B97" s="42"/>
      <c r="C97" s="42"/>
      <c r="D97" s="42"/>
      <c r="E97" s="42"/>
      <c r="F97" s="42"/>
      <c r="G97" s="42"/>
      <c r="H97" s="42"/>
      <c r="I97" s="48"/>
      <c r="J97" s="42"/>
      <c r="K97" s="42"/>
      <c r="L97" s="42"/>
    </row>
    <row r="98" customFormat="false" ht="27" hidden="false" customHeight="true" outlineLevel="0" collapsed="false">
      <c r="A98" s="42"/>
      <c r="B98" s="42"/>
      <c r="C98" s="42"/>
      <c r="D98" s="42"/>
      <c r="E98" s="42"/>
      <c r="F98" s="42"/>
      <c r="G98" s="42"/>
      <c r="H98" s="42"/>
      <c r="I98" s="48"/>
      <c r="J98" s="42"/>
      <c r="K98" s="42"/>
      <c r="L98" s="42"/>
    </row>
    <row r="99" customFormat="false" ht="27" hidden="false" customHeight="true" outlineLevel="0" collapsed="false">
      <c r="A99" s="42"/>
      <c r="B99" s="42"/>
      <c r="C99" s="42"/>
      <c r="D99" s="42"/>
      <c r="E99" s="42"/>
      <c r="F99" s="42"/>
      <c r="G99" s="42"/>
      <c r="H99" s="42"/>
      <c r="I99" s="48"/>
      <c r="J99" s="42"/>
      <c r="K99" s="42"/>
      <c r="L99" s="42"/>
    </row>
    <row r="100" customFormat="false" ht="27" hidden="false" customHeight="true" outlineLevel="0" collapsed="false">
      <c r="A100" s="42"/>
      <c r="B100" s="42"/>
      <c r="C100" s="42"/>
      <c r="D100" s="42"/>
      <c r="E100" s="42"/>
      <c r="F100" s="42"/>
      <c r="G100" s="42"/>
      <c r="H100" s="42"/>
      <c r="I100" s="48"/>
      <c r="J100" s="42"/>
      <c r="K100" s="42"/>
      <c r="L100" s="42"/>
    </row>
    <row r="101" customFormat="false" ht="27" hidden="false" customHeight="true" outlineLevel="0" collapsed="false">
      <c r="A101" s="42"/>
      <c r="B101" s="42"/>
      <c r="C101" s="42"/>
      <c r="D101" s="42"/>
      <c r="E101" s="42"/>
      <c r="F101" s="42"/>
      <c r="G101" s="42"/>
      <c r="H101" s="42"/>
      <c r="I101" s="48"/>
      <c r="J101" s="42"/>
      <c r="K101" s="42"/>
      <c r="L101" s="42"/>
    </row>
    <row r="102" customFormat="false" ht="27" hidden="false" customHeight="true" outlineLevel="0" collapsed="false">
      <c r="A102" s="42"/>
      <c r="B102" s="42"/>
      <c r="C102" s="42"/>
      <c r="D102" s="42"/>
      <c r="E102" s="42"/>
      <c r="F102" s="42"/>
      <c r="G102" s="42"/>
      <c r="H102" s="42"/>
      <c r="I102" s="48"/>
      <c r="J102" s="42"/>
      <c r="K102" s="42"/>
      <c r="L102" s="42"/>
    </row>
    <row r="103" customFormat="false" ht="27" hidden="false" customHeight="true" outlineLevel="0" collapsed="false">
      <c r="A103" s="42"/>
      <c r="B103" s="42"/>
      <c r="C103" s="42"/>
      <c r="D103" s="42"/>
      <c r="E103" s="42"/>
      <c r="F103" s="42"/>
      <c r="G103" s="42"/>
      <c r="H103" s="42"/>
      <c r="I103" s="48"/>
      <c r="J103" s="42"/>
      <c r="K103" s="42"/>
      <c r="L103" s="42"/>
    </row>
    <row r="104" customFormat="false" ht="27" hidden="false" customHeight="true" outlineLevel="0" collapsed="false">
      <c r="A104" s="42"/>
      <c r="B104" s="42"/>
      <c r="C104" s="42"/>
      <c r="D104" s="42"/>
      <c r="E104" s="42"/>
      <c r="F104" s="42"/>
      <c r="G104" s="42"/>
      <c r="H104" s="42"/>
      <c r="I104" s="48"/>
      <c r="J104" s="42"/>
      <c r="K104" s="42"/>
      <c r="L104" s="42"/>
    </row>
    <row r="105" customFormat="false" ht="27" hidden="false" customHeight="true" outlineLevel="0" collapsed="false">
      <c r="A105" s="42"/>
      <c r="B105" s="42"/>
      <c r="C105" s="42"/>
      <c r="D105" s="42"/>
      <c r="E105" s="42"/>
      <c r="F105" s="42"/>
      <c r="G105" s="42"/>
      <c r="H105" s="42"/>
      <c r="I105" s="48"/>
      <c r="J105" s="42"/>
      <c r="K105" s="42"/>
      <c r="L105" s="42"/>
    </row>
    <row r="106" customFormat="false" ht="27" hidden="false" customHeight="true" outlineLevel="0" collapsed="false">
      <c r="A106" s="42"/>
      <c r="B106" s="42"/>
      <c r="C106" s="42"/>
      <c r="D106" s="42"/>
      <c r="E106" s="42"/>
      <c r="F106" s="42"/>
      <c r="G106" s="42"/>
      <c r="H106" s="42"/>
      <c r="I106" s="48"/>
      <c r="J106" s="42"/>
      <c r="K106" s="42"/>
      <c r="L106" s="42"/>
    </row>
    <row r="107" customFormat="false" ht="27" hidden="false" customHeight="true" outlineLevel="0" collapsed="false">
      <c r="A107" s="42"/>
      <c r="B107" s="42"/>
      <c r="C107" s="42"/>
      <c r="D107" s="42"/>
      <c r="E107" s="42"/>
      <c r="F107" s="42"/>
      <c r="G107" s="42"/>
      <c r="H107" s="42"/>
      <c r="I107" s="48"/>
      <c r="J107" s="42"/>
      <c r="K107" s="42"/>
      <c r="L107" s="42"/>
    </row>
    <row r="108" customFormat="false" ht="27" hidden="false" customHeight="true" outlineLevel="0" collapsed="false">
      <c r="A108" s="42"/>
      <c r="B108" s="42"/>
      <c r="C108" s="42"/>
      <c r="D108" s="42"/>
      <c r="E108" s="42"/>
      <c r="F108" s="42"/>
      <c r="G108" s="42"/>
      <c r="H108" s="42"/>
      <c r="I108" s="48"/>
      <c r="J108" s="42"/>
      <c r="K108" s="42"/>
      <c r="L108" s="42"/>
    </row>
    <row r="109" customFormat="false" ht="27" hidden="false" customHeight="true" outlineLevel="0" collapsed="false">
      <c r="A109" s="42"/>
      <c r="B109" s="42"/>
      <c r="C109" s="42"/>
      <c r="D109" s="42"/>
      <c r="E109" s="42"/>
      <c r="F109" s="42"/>
      <c r="G109" s="42"/>
      <c r="H109" s="42"/>
      <c r="I109" s="48"/>
      <c r="J109" s="42"/>
      <c r="K109" s="42"/>
      <c r="L109" s="42"/>
    </row>
    <row r="110" customFormat="false" ht="27" hidden="false" customHeight="true" outlineLevel="0" collapsed="false">
      <c r="A110" s="42"/>
      <c r="B110" s="42"/>
      <c r="C110" s="42"/>
      <c r="D110" s="42"/>
      <c r="E110" s="42"/>
      <c r="F110" s="42"/>
      <c r="G110" s="42"/>
      <c r="H110" s="42"/>
      <c r="I110" s="48"/>
      <c r="J110" s="42"/>
      <c r="K110" s="42"/>
      <c r="L110" s="42"/>
    </row>
    <row r="111" customFormat="false" ht="27" hidden="false" customHeight="true" outlineLevel="0" collapsed="false">
      <c r="A111" s="42"/>
      <c r="B111" s="42"/>
      <c r="C111" s="42"/>
      <c r="D111" s="42"/>
      <c r="E111" s="42"/>
      <c r="F111" s="42"/>
      <c r="G111" s="42"/>
      <c r="H111" s="42"/>
      <c r="I111" s="48"/>
      <c r="J111" s="42"/>
      <c r="K111" s="42"/>
      <c r="L111" s="42"/>
    </row>
    <row r="112" customFormat="false" ht="27" hidden="false" customHeight="true" outlineLevel="0" collapsed="false">
      <c r="A112" s="42"/>
      <c r="B112" s="42"/>
      <c r="C112" s="42"/>
      <c r="D112" s="42"/>
      <c r="E112" s="42"/>
      <c r="F112" s="42"/>
      <c r="G112" s="42"/>
      <c r="H112" s="42"/>
      <c r="I112" s="48"/>
      <c r="J112" s="42"/>
      <c r="K112" s="42"/>
      <c r="L112" s="42"/>
    </row>
    <row r="113" customFormat="false" ht="27" hidden="false" customHeight="true" outlineLevel="0" collapsed="false">
      <c r="A113" s="42"/>
      <c r="B113" s="42"/>
      <c r="C113" s="42"/>
      <c r="D113" s="42"/>
      <c r="E113" s="42"/>
      <c r="F113" s="42"/>
      <c r="G113" s="42"/>
      <c r="H113" s="42"/>
      <c r="I113" s="48"/>
      <c r="J113" s="42"/>
      <c r="K113" s="42"/>
      <c r="L113" s="42"/>
    </row>
    <row r="114" customFormat="false" ht="27" hidden="false" customHeight="true" outlineLevel="0" collapsed="false">
      <c r="A114" s="42"/>
      <c r="B114" s="42"/>
      <c r="C114" s="42"/>
      <c r="D114" s="42"/>
      <c r="E114" s="42"/>
      <c r="F114" s="42"/>
      <c r="G114" s="42"/>
      <c r="H114" s="42"/>
      <c r="I114" s="48"/>
      <c r="J114" s="42"/>
      <c r="K114" s="42"/>
      <c r="L114" s="42"/>
    </row>
    <row r="115" customFormat="false" ht="27" hidden="false" customHeight="true" outlineLevel="0" collapsed="false">
      <c r="A115" s="42"/>
      <c r="B115" s="42"/>
      <c r="C115" s="42"/>
      <c r="D115" s="42"/>
      <c r="E115" s="42"/>
      <c r="F115" s="42"/>
      <c r="G115" s="42"/>
      <c r="H115" s="42"/>
      <c r="I115" s="48"/>
      <c r="J115" s="42"/>
      <c r="K115" s="42"/>
      <c r="L115" s="42"/>
    </row>
    <row r="116" customFormat="false" ht="27" hidden="false" customHeight="true" outlineLevel="0" collapsed="false">
      <c r="A116" s="42"/>
      <c r="B116" s="42"/>
      <c r="C116" s="42"/>
      <c r="D116" s="42"/>
      <c r="E116" s="42"/>
      <c r="F116" s="42"/>
      <c r="G116" s="42"/>
      <c r="H116" s="42"/>
      <c r="I116" s="48"/>
      <c r="J116" s="42"/>
      <c r="K116" s="42"/>
      <c r="L116" s="42"/>
    </row>
    <row r="117" customFormat="false" ht="27" hidden="false" customHeight="true" outlineLevel="0" collapsed="false">
      <c r="A117" s="42"/>
      <c r="B117" s="42"/>
      <c r="C117" s="42"/>
      <c r="D117" s="42"/>
      <c r="E117" s="42"/>
      <c r="F117" s="42"/>
      <c r="G117" s="42"/>
      <c r="H117" s="42"/>
      <c r="I117" s="48"/>
      <c r="J117" s="42"/>
      <c r="K117" s="42"/>
      <c r="L117" s="42"/>
    </row>
    <row r="118" customFormat="false" ht="27" hidden="false" customHeight="true" outlineLevel="0" collapsed="false">
      <c r="A118" s="42"/>
      <c r="B118" s="42"/>
      <c r="C118" s="42"/>
      <c r="D118" s="42"/>
      <c r="E118" s="42"/>
      <c r="F118" s="42"/>
      <c r="G118" s="42"/>
      <c r="H118" s="42"/>
      <c r="I118" s="48"/>
      <c r="J118" s="42"/>
      <c r="K118" s="42"/>
      <c r="L118" s="42"/>
    </row>
    <row r="119" customFormat="false" ht="27" hidden="false" customHeight="true" outlineLevel="0" collapsed="false">
      <c r="A119" s="42"/>
      <c r="B119" s="42"/>
      <c r="C119" s="42"/>
      <c r="D119" s="42"/>
      <c r="E119" s="42"/>
      <c r="F119" s="42"/>
      <c r="G119" s="42"/>
      <c r="H119" s="42"/>
      <c r="I119" s="48"/>
      <c r="J119" s="42"/>
      <c r="K119" s="42"/>
      <c r="L119" s="42"/>
    </row>
    <row r="120" customFormat="false" ht="27" hidden="false" customHeight="true" outlineLevel="0" collapsed="false">
      <c r="A120" s="42"/>
      <c r="B120" s="42"/>
      <c r="C120" s="42"/>
      <c r="D120" s="42"/>
      <c r="E120" s="42"/>
      <c r="F120" s="42"/>
      <c r="G120" s="42"/>
      <c r="H120" s="42"/>
      <c r="I120" s="48"/>
      <c r="J120" s="42"/>
      <c r="K120" s="42"/>
      <c r="L120" s="42"/>
    </row>
    <row r="121" customFormat="false" ht="27" hidden="false" customHeight="true" outlineLevel="0" collapsed="false">
      <c r="A121" s="42"/>
      <c r="B121" s="42"/>
      <c r="C121" s="42"/>
      <c r="D121" s="42"/>
      <c r="E121" s="42"/>
      <c r="F121" s="42"/>
      <c r="G121" s="42"/>
      <c r="H121" s="42"/>
      <c r="I121" s="48"/>
      <c r="J121" s="42"/>
      <c r="K121" s="42"/>
      <c r="L121" s="42"/>
    </row>
    <row r="122" customFormat="false" ht="27" hidden="false" customHeight="true" outlineLevel="0" collapsed="false">
      <c r="A122" s="42"/>
      <c r="B122" s="42"/>
      <c r="C122" s="42"/>
      <c r="D122" s="42"/>
      <c r="E122" s="42"/>
      <c r="F122" s="42"/>
      <c r="G122" s="42"/>
      <c r="H122" s="42"/>
      <c r="I122" s="48"/>
      <c r="J122" s="42"/>
      <c r="K122" s="42"/>
      <c r="L122" s="42"/>
    </row>
    <row r="123" customFormat="false" ht="27" hidden="false" customHeight="true" outlineLevel="0" collapsed="false">
      <c r="A123" s="42"/>
      <c r="B123" s="42"/>
      <c r="C123" s="42"/>
      <c r="D123" s="42"/>
      <c r="E123" s="42"/>
      <c r="F123" s="42"/>
      <c r="G123" s="42"/>
      <c r="H123" s="42"/>
      <c r="I123" s="48"/>
      <c r="J123" s="42"/>
      <c r="K123" s="42"/>
      <c r="L123" s="42"/>
    </row>
    <row r="124" customFormat="false" ht="27" hidden="false" customHeight="true" outlineLevel="0" collapsed="false">
      <c r="A124" s="42"/>
      <c r="B124" s="42"/>
      <c r="C124" s="42"/>
      <c r="D124" s="42"/>
      <c r="E124" s="42"/>
      <c r="F124" s="42"/>
      <c r="G124" s="42"/>
      <c r="H124" s="42"/>
      <c r="I124" s="48"/>
      <c r="J124" s="42"/>
      <c r="K124" s="42"/>
      <c r="L124" s="42"/>
    </row>
    <row r="125" customFormat="false" ht="27" hidden="false" customHeight="true" outlineLevel="0" collapsed="false">
      <c r="A125" s="42"/>
      <c r="B125" s="42"/>
      <c r="C125" s="42"/>
      <c r="D125" s="42"/>
      <c r="E125" s="42"/>
      <c r="F125" s="42"/>
      <c r="G125" s="42"/>
      <c r="H125" s="42"/>
      <c r="I125" s="48"/>
      <c r="J125" s="42"/>
      <c r="K125" s="42"/>
      <c r="L125" s="42"/>
    </row>
    <row r="126" customFormat="false" ht="27" hidden="false" customHeight="true" outlineLevel="0" collapsed="false">
      <c r="A126" s="42"/>
      <c r="B126" s="42"/>
      <c r="C126" s="42"/>
      <c r="D126" s="42"/>
      <c r="E126" s="42"/>
      <c r="F126" s="42"/>
      <c r="G126" s="42"/>
      <c r="H126" s="42"/>
      <c r="I126" s="48"/>
      <c r="J126" s="42"/>
      <c r="K126" s="42"/>
      <c r="L126" s="42"/>
    </row>
    <row r="127" customFormat="false" ht="27" hidden="false" customHeight="true" outlineLevel="0" collapsed="false">
      <c r="A127" s="42"/>
      <c r="B127" s="42"/>
      <c r="C127" s="42"/>
      <c r="D127" s="42"/>
      <c r="E127" s="42"/>
      <c r="F127" s="42"/>
      <c r="G127" s="42"/>
      <c r="H127" s="42"/>
      <c r="I127" s="48"/>
      <c r="J127" s="42"/>
      <c r="K127" s="42"/>
      <c r="L127" s="42"/>
    </row>
    <row r="128" customFormat="false" ht="27" hidden="false" customHeight="true" outlineLevel="0" collapsed="false">
      <c r="A128" s="42"/>
      <c r="B128" s="42"/>
      <c r="C128" s="42"/>
      <c r="D128" s="42"/>
      <c r="E128" s="42"/>
      <c r="F128" s="42"/>
      <c r="G128" s="42"/>
      <c r="H128" s="42"/>
      <c r="I128" s="48"/>
      <c r="J128" s="42"/>
      <c r="K128" s="42"/>
      <c r="L128" s="42"/>
    </row>
    <row r="129" customFormat="false" ht="27" hidden="false" customHeight="true" outlineLevel="0" collapsed="false">
      <c r="A129" s="42"/>
      <c r="B129" s="42"/>
      <c r="C129" s="42"/>
      <c r="D129" s="42"/>
      <c r="E129" s="42"/>
      <c r="F129" s="42"/>
      <c r="G129" s="42"/>
      <c r="H129" s="42"/>
      <c r="I129" s="48"/>
      <c r="J129" s="42"/>
      <c r="K129" s="42"/>
      <c r="L129" s="42"/>
    </row>
    <row r="130" customFormat="false" ht="27" hidden="false" customHeight="true" outlineLevel="0" collapsed="false">
      <c r="A130" s="42"/>
      <c r="B130" s="42"/>
      <c r="C130" s="42"/>
      <c r="D130" s="42"/>
      <c r="E130" s="42"/>
      <c r="F130" s="42"/>
      <c r="G130" s="42"/>
      <c r="H130" s="42"/>
      <c r="I130" s="48"/>
      <c r="J130" s="42"/>
      <c r="K130" s="42"/>
      <c r="L130" s="42"/>
    </row>
    <row r="131" customFormat="false" ht="27" hidden="false" customHeight="true" outlineLevel="0" collapsed="false">
      <c r="A131" s="42"/>
      <c r="B131" s="42"/>
      <c r="C131" s="42"/>
      <c r="D131" s="42"/>
      <c r="E131" s="42"/>
      <c r="F131" s="42"/>
      <c r="G131" s="42"/>
      <c r="H131" s="42"/>
      <c r="I131" s="48"/>
      <c r="J131" s="42"/>
      <c r="K131" s="42"/>
      <c r="L131" s="42"/>
    </row>
    <row r="132" customFormat="false" ht="27" hidden="false" customHeight="true" outlineLevel="0" collapsed="false">
      <c r="A132" s="42"/>
      <c r="B132" s="42"/>
      <c r="C132" s="42"/>
      <c r="D132" s="42"/>
      <c r="E132" s="42"/>
      <c r="F132" s="42"/>
      <c r="G132" s="42"/>
      <c r="H132" s="42"/>
      <c r="I132" s="48"/>
      <c r="J132" s="42"/>
      <c r="K132" s="42"/>
      <c r="L132" s="42"/>
    </row>
    <row r="133" customFormat="false" ht="27" hidden="false" customHeight="true" outlineLevel="0" collapsed="false">
      <c r="A133" s="42"/>
      <c r="B133" s="42"/>
      <c r="C133" s="42"/>
      <c r="D133" s="42"/>
      <c r="E133" s="42"/>
      <c r="F133" s="42"/>
      <c r="G133" s="42"/>
      <c r="H133" s="42"/>
      <c r="I133" s="48"/>
      <c r="J133" s="42"/>
      <c r="K133" s="42"/>
      <c r="L133" s="42"/>
    </row>
    <row r="134" customFormat="false" ht="27" hidden="false" customHeight="true" outlineLevel="0" collapsed="false">
      <c r="A134" s="42"/>
      <c r="B134" s="42"/>
      <c r="C134" s="42"/>
      <c r="D134" s="42"/>
      <c r="E134" s="42"/>
      <c r="F134" s="42"/>
      <c r="G134" s="42"/>
      <c r="H134" s="42"/>
      <c r="I134" s="48"/>
      <c r="J134" s="42"/>
      <c r="K134" s="42"/>
      <c r="L134" s="42"/>
    </row>
    <row r="135" customFormat="false" ht="27" hidden="false" customHeight="true" outlineLevel="0" collapsed="false">
      <c r="A135" s="42"/>
      <c r="B135" s="42"/>
      <c r="C135" s="42"/>
      <c r="D135" s="42"/>
      <c r="E135" s="42"/>
      <c r="F135" s="42"/>
      <c r="G135" s="42"/>
      <c r="H135" s="42"/>
      <c r="I135" s="48"/>
      <c r="J135" s="42"/>
      <c r="K135" s="42"/>
      <c r="L135" s="42"/>
    </row>
    <row r="136" customFormat="false" ht="27" hidden="false" customHeight="true" outlineLevel="0" collapsed="false">
      <c r="A136" s="42"/>
      <c r="B136" s="42"/>
      <c r="C136" s="42"/>
      <c r="D136" s="42"/>
      <c r="E136" s="42"/>
      <c r="F136" s="42"/>
      <c r="G136" s="42"/>
      <c r="H136" s="42"/>
      <c r="I136" s="48"/>
      <c r="J136" s="42"/>
      <c r="K136" s="42"/>
      <c r="L136" s="42"/>
    </row>
    <row r="137" customFormat="false" ht="27" hidden="false" customHeight="true" outlineLevel="0" collapsed="false">
      <c r="A137" s="42"/>
      <c r="B137" s="42"/>
      <c r="C137" s="42"/>
      <c r="D137" s="42"/>
      <c r="E137" s="42"/>
      <c r="F137" s="42"/>
      <c r="G137" s="42"/>
      <c r="H137" s="42"/>
      <c r="I137" s="48"/>
      <c r="J137" s="42"/>
      <c r="K137" s="42"/>
      <c r="L137" s="42"/>
    </row>
    <row r="138" customFormat="false" ht="27" hidden="false" customHeight="true" outlineLevel="0" collapsed="false">
      <c r="A138" s="42"/>
      <c r="B138" s="42"/>
      <c r="C138" s="42"/>
      <c r="D138" s="42"/>
      <c r="E138" s="42"/>
      <c r="F138" s="42"/>
      <c r="G138" s="42"/>
      <c r="H138" s="42"/>
      <c r="I138" s="48"/>
      <c r="J138" s="42"/>
      <c r="K138" s="42"/>
      <c r="L138" s="42"/>
    </row>
    <row r="139" customFormat="false" ht="27" hidden="false" customHeight="true" outlineLevel="0" collapsed="false">
      <c r="A139" s="42"/>
      <c r="B139" s="42"/>
      <c r="C139" s="42"/>
      <c r="D139" s="42"/>
      <c r="E139" s="42"/>
      <c r="F139" s="42"/>
      <c r="G139" s="42"/>
      <c r="H139" s="42"/>
      <c r="I139" s="48"/>
      <c r="J139" s="42"/>
      <c r="K139" s="42"/>
      <c r="L139" s="42"/>
    </row>
    <row r="140" customFormat="false" ht="27" hidden="false" customHeight="true" outlineLevel="0" collapsed="false">
      <c r="A140" s="42"/>
      <c r="B140" s="42"/>
      <c r="C140" s="42"/>
      <c r="D140" s="42"/>
      <c r="E140" s="42"/>
      <c r="F140" s="42"/>
      <c r="G140" s="42"/>
      <c r="H140" s="42"/>
      <c r="I140" s="48"/>
      <c r="J140" s="42"/>
      <c r="K140" s="42"/>
      <c r="L140" s="42"/>
    </row>
    <row r="141" customFormat="false" ht="27" hidden="false" customHeight="true" outlineLevel="0" collapsed="false">
      <c r="A141" s="42"/>
      <c r="B141" s="42"/>
      <c r="C141" s="42"/>
      <c r="D141" s="42"/>
      <c r="E141" s="42"/>
      <c r="F141" s="42"/>
      <c r="G141" s="42"/>
      <c r="H141" s="42"/>
      <c r="I141" s="48"/>
      <c r="J141" s="42"/>
      <c r="K141" s="42"/>
      <c r="L141" s="42"/>
    </row>
    <row r="142" customFormat="false" ht="27" hidden="false" customHeight="true" outlineLevel="0" collapsed="false">
      <c r="A142" s="42"/>
      <c r="B142" s="42"/>
      <c r="C142" s="42"/>
      <c r="D142" s="42"/>
      <c r="E142" s="42"/>
      <c r="F142" s="42"/>
      <c r="G142" s="42"/>
      <c r="H142" s="42"/>
      <c r="I142" s="48"/>
      <c r="J142" s="42"/>
      <c r="K142" s="42"/>
      <c r="L142" s="42"/>
    </row>
    <row r="143" customFormat="false" ht="27" hidden="false" customHeight="true" outlineLevel="0" collapsed="false">
      <c r="A143" s="42"/>
      <c r="B143" s="42"/>
      <c r="C143" s="42"/>
      <c r="D143" s="42"/>
      <c r="E143" s="42"/>
      <c r="F143" s="42"/>
      <c r="G143" s="42"/>
      <c r="H143" s="42"/>
      <c r="I143" s="48"/>
      <c r="J143" s="42"/>
      <c r="K143" s="42"/>
      <c r="L143" s="42"/>
    </row>
    <row r="144" customFormat="false" ht="27" hidden="false" customHeight="true" outlineLevel="0" collapsed="false">
      <c r="A144" s="42"/>
      <c r="B144" s="42"/>
      <c r="C144" s="42"/>
      <c r="D144" s="42"/>
      <c r="E144" s="42"/>
      <c r="F144" s="42"/>
      <c r="G144" s="42"/>
      <c r="H144" s="42"/>
      <c r="I144" s="48"/>
      <c r="J144" s="42"/>
      <c r="K144" s="42"/>
      <c r="L144" s="42"/>
    </row>
    <row r="145" customFormat="false" ht="27" hidden="false" customHeight="true" outlineLevel="0" collapsed="false">
      <c r="A145" s="42"/>
      <c r="B145" s="42"/>
      <c r="C145" s="42"/>
      <c r="D145" s="42"/>
      <c r="E145" s="42"/>
      <c r="F145" s="42"/>
      <c r="G145" s="42"/>
      <c r="H145" s="42"/>
      <c r="I145" s="48"/>
      <c r="J145" s="42"/>
      <c r="K145" s="42"/>
      <c r="L145" s="42"/>
    </row>
    <row r="146" customFormat="false" ht="27" hidden="false" customHeight="true" outlineLevel="0" collapsed="false">
      <c r="A146" s="42"/>
      <c r="B146" s="42"/>
      <c r="C146" s="42"/>
      <c r="D146" s="42"/>
      <c r="E146" s="42"/>
      <c r="F146" s="42"/>
      <c r="G146" s="42"/>
      <c r="H146" s="42"/>
      <c r="I146" s="48"/>
      <c r="J146" s="42"/>
      <c r="K146" s="42"/>
      <c r="L146" s="42"/>
    </row>
    <row r="147" customFormat="false" ht="27" hidden="false" customHeight="true" outlineLevel="0" collapsed="false">
      <c r="A147" s="42"/>
      <c r="B147" s="42"/>
      <c r="C147" s="42"/>
      <c r="D147" s="42"/>
      <c r="E147" s="42"/>
      <c r="F147" s="42"/>
      <c r="G147" s="42"/>
      <c r="H147" s="42"/>
      <c r="I147" s="48"/>
      <c r="J147" s="42"/>
      <c r="K147" s="42"/>
      <c r="L147" s="42"/>
    </row>
    <row r="148" customFormat="false" ht="27" hidden="false" customHeight="true" outlineLevel="0" collapsed="false">
      <c r="A148" s="42"/>
      <c r="B148" s="42"/>
      <c r="C148" s="42"/>
      <c r="D148" s="42"/>
      <c r="E148" s="42"/>
      <c r="F148" s="42"/>
      <c r="G148" s="42"/>
      <c r="H148" s="42"/>
      <c r="I148" s="48"/>
      <c r="J148" s="42"/>
      <c r="K148" s="42"/>
      <c r="L148" s="42"/>
    </row>
    <row r="149" customFormat="false" ht="27" hidden="false" customHeight="true" outlineLevel="0" collapsed="false">
      <c r="A149" s="42"/>
      <c r="B149" s="42"/>
      <c r="C149" s="42"/>
      <c r="D149" s="42"/>
      <c r="E149" s="42"/>
      <c r="F149" s="42"/>
      <c r="G149" s="42"/>
      <c r="H149" s="42"/>
      <c r="I149" s="48"/>
      <c r="J149" s="42"/>
      <c r="K149" s="42"/>
      <c r="L149" s="42"/>
    </row>
    <row r="150" customFormat="false" ht="27" hidden="false" customHeight="true" outlineLevel="0" collapsed="false">
      <c r="A150" s="42"/>
      <c r="B150" s="42"/>
      <c r="C150" s="42"/>
      <c r="D150" s="42"/>
      <c r="E150" s="42"/>
      <c r="F150" s="42"/>
      <c r="G150" s="42"/>
      <c r="H150" s="42"/>
      <c r="I150" s="48"/>
      <c r="J150" s="42"/>
      <c r="K150" s="42"/>
      <c r="L150" s="42"/>
    </row>
    <row r="151" customFormat="false" ht="27" hidden="false" customHeight="true" outlineLevel="0" collapsed="false">
      <c r="A151" s="42"/>
      <c r="B151" s="42"/>
      <c r="C151" s="42"/>
      <c r="D151" s="42"/>
      <c r="E151" s="42"/>
      <c r="F151" s="42"/>
      <c r="G151" s="42"/>
      <c r="H151" s="42"/>
      <c r="I151" s="48"/>
      <c r="J151" s="42"/>
      <c r="K151" s="42"/>
      <c r="L151" s="42"/>
    </row>
    <row r="152" customFormat="false" ht="27" hidden="false" customHeight="true" outlineLevel="0" collapsed="false">
      <c r="A152" s="42"/>
      <c r="B152" s="42"/>
      <c r="C152" s="42"/>
      <c r="D152" s="42"/>
      <c r="E152" s="42"/>
      <c r="F152" s="42"/>
      <c r="G152" s="42"/>
      <c r="H152" s="42"/>
      <c r="I152" s="48"/>
      <c r="J152" s="42"/>
      <c r="K152" s="42"/>
      <c r="L152" s="42"/>
    </row>
    <row r="153" customFormat="false" ht="27" hidden="false" customHeight="true" outlineLevel="0" collapsed="false">
      <c r="A153" s="42"/>
      <c r="B153" s="42"/>
      <c r="C153" s="42"/>
      <c r="D153" s="42"/>
      <c r="E153" s="42"/>
      <c r="F153" s="42"/>
      <c r="G153" s="42"/>
      <c r="H153" s="42"/>
      <c r="I153" s="48"/>
      <c r="J153" s="42"/>
      <c r="K153" s="42"/>
      <c r="L153" s="42"/>
    </row>
    <row r="154" customFormat="false" ht="27" hidden="false" customHeight="true" outlineLevel="0" collapsed="false">
      <c r="A154" s="42"/>
      <c r="B154" s="42"/>
      <c r="C154" s="42"/>
      <c r="D154" s="42"/>
      <c r="E154" s="42"/>
      <c r="F154" s="42"/>
      <c r="G154" s="42"/>
      <c r="H154" s="42"/>
      <c r="I154" s="48"/>
      <c r="J154" s="42"/>
      <c r="K154" s="42"/>
      <c r="L154" s="42"/>
    </row>
    <row r="155" customFormat="false" ht="27" hidden="false" customHeight="true" outlineLevel="0" collapsed="false">
      <c r="A155" s="42"/>
      <c r="B155" s="42"/>
      <c r="C155" s="42"/>
      <c r="D155" s="42"/>
      <c r="E155" s="42"/>
      <c r="F155" s="42"/>
      <c r="G155" s="42"/>
      <c r="H155" s="42"/>
      <c r="I155" s="48"/>
      <c r="J155" s="42"/>
      <c r="K155" s="42"/>
      <c r="L155" s="42"/>
    </row>
    <row r="156" customFormat="false" ht="27" hidden="false" customHeight="true" outlineLevel="0" collapsed="false">
      <c r="A156" s="42"/>
      <c r="B156" s="42"/>
      <c r="C156" s="42"/>
      <c r="D156" s="42"/>
      <c r="E156" s="42"/>
      <c r="F156" s="42"/>
      <c r="G156" s="42"/>
      <c r="H156" s="42"/>
      <c r="I156" s="48"/>
      <c r="J156" s="42"/>
      <c r="K156" s="42"/>
      <c r="L156" s="42"/>
    </row>
    <row r="157" customFormat="false" ht="27" hidden="false" customHeight="true" outlineLevel="0" collapsed="false">
      <c r="A157" s="42"/>
      <c r="B157" s="42"/>
      <c r="C157" s="42"/>
      <c r="D157" s="42"/>
      <c r="E157" s="42"/>
      <c r="F157" s="42"/>
      <c r="G157" s="42"/>
      <c r="H157" s="42"/>
      <c r="I157" s="48"/>
      <c r="J157" s="42"/>
      <c r="K157" s="42"/>
      <c r="L157" s="42"/>
    </row>
    <row r="158" customFormat="false" ht="27" hidden="false" customHeight="true" outlineLevel="0" collapsed="false">
      <c r="A158" s="42"/>
      <c r="B158" s="42"/>
      <c r="C158" s="42"/>
      <c r="D158" s="42"/>
      <c r="E158" s="42"/>
      <c r="F158" s="42"/>
      <c r="G158" s="42"/>
      <c r="H158" s="42"/>
      <c r="I158" s="48"/>
      <c r="J158" s="42"/>
      <c r="K158" s="42"/>
      <c r="L158" s="42"/>
    </row>
    <row r="159" customFormat="false" ht="27" hidden="false" customHeight="true" outlineLevel="0" collapsed="false">
      <c r="A159" s="42"/>
      <c r="B159" s="42"/>
      <c r="C159" s="42"/>
      <c r="D159" s="42"/>
      <c r="E159" s="42"/>
      <c r="F159" s="42"/>
      <c r="G159" s="42"/>
      <c r="H159" s="42"/>
      <c r="I159" s="48"/>
      <c r="J159" s="42"/>
      <c r="K159" s="42"/>
      <c r="L159" s="42"/>
    </row>
    <row r="160" customFormat="false" ht="27" hidden="false" customHeight="true" outlineLevel="0" collapsed="false">
      <c r="A160" s="42"/>
      <c r="B160" s="42"/>
      <c r="C160" s="42"/>
      <c r="D160" s="42"/>
      <c r="E160" s="42"/>
      <c r="F160" s="42"/>
      <c r="G160" s="42"/>
      <c r="H160" s="42"/>
      <c r="I160" s="48"/>
      <c r="J160" s="42"/>
      <c r="K160" s="42"/>
      <c r="L160" s="42"/>
    </row>
    <row r="161" customFormat="false" ht="27" hidden="false" customHeight="true" outlineLevel="0" collapsed="false">
      <c r="A161" s="42"/>
      <c r="B161" s="42"/>
      <c r="C161" s="42"/>
      <c r="D161" s="42"/>
      <c r="E161" s="42"/>
      <c r="F161" s="42"/>
      <c r="G161" s="42"/>
      <c r="H161" s="42"/>
      <c r="I161" s="48"/>
      <c r="J161" s="42"/>
      <c r="K161" s="42"/>
      <c r="L161" s="42"/>
    </row>
    <row r="162" customFormat="false" ht="27" hidden="false" customHeight="true" outlineLevel="0" collapsed="false">
      <c r="A162" s="42"/>
      <c r="B162" s="42"/>
      <c r="C162" s="42"/>
      <c r="D162" s="42"/>
      <c r="E162" s="42"/>
      <c r="F162" s="42"/>
      <c r="G162" s="42"/>
      <c r="H162" s="42"/>
      <c r="I162" s="48"/>
      <c r="J162" s="42"/>
      <c r="K162" s="42"/>
      <c r="L162" s="42"/>
    </row>
    <row r="163" customFormat="false" ht="27" hidden="false" customHeight="true" outlineLevel="0" collapsed="false">
      <c r="A163" s="42"/>
      <c r="B163" s="42"/>
      <c r="C163" s="42"/>
      <c r="D163" s="42"/>
      <c r="E163" s="42"/>
      <c r="F163" s="42"/>
      <c r="G163" s="42"/>
      <c r="H163" s="42"/>
      <c r="I163" s="48"/>
      <c r="J163" s="42"/>
      <c r="K163" s="42"/>
      <c r="L163" s="42"/>
    </row>
    <row r="164" customFormat="false" ht="27" hidden="false" customHeight="true" outlineLevel="0" collapsed="false">
      <c r="A164" s="42"/>
      <c r="B164" s="42"/>
      <c r="C164" s="42"/>
      <c r="D164" s="42"/>
      <c r="E164" s="42"/>
      <c r="F164" s="42"/>
      <c r="G164" s="42"/>
      <c r="H164" s="42"/>
      <c r="I164" s="48"/>
      <c r="J164" s="42"/>
      <c r="K164" s="42"/>
      <c r="L164" s="42"/>
    </row>
    <row r="165" customFormat="false" ht="27" hidden="false" customHeight="true" outlineLevel="0" collapsed="false">
      <c r="A165" s="42"/>
      <c r="B165" s="42"/>
      <c r="C165" s="42"/>
      <c r="D165" s="42"/>
      <c r="E165" s="42"/>
      <c r="F165" s="42"/>
      <c r="G165" s="42"/>
      <c r="H165" s="42"/>
      <c r="I165" s="48"/>
      <c r="J165" s="42"/>
      <c r="K165" s="42"/>
      <c r="L165" s="42"/>
    </row>
    <row r="166" customFormat="false" ht="27" hidden="false" customHeight="true" outlineLevel="0" collapsed="false">
      <c r="A166" s="42"/>
      <c r="B166" s="42"/>
      <c r="C166" s="42"/>
      <c r="D166" s="42"/>
      <c r="E166" s="42"/>
      <c r="F166" s="42"/>
      <c r="G166" s="42"/>
      <c r="H166" s="42"/>
      <c r="I166" s="48"/>
      <c r="J166" s="42"/>
      <c r="K166" s="42"/>
      <c r="L166" s="42"/>
    </row>
    <row r="167" customFormat="false" ht="27" hidden="false" customHeight="true" outlineLevel="0" collapsed="false">
      <c r="A167" s="42"/>
      <c r="B167" s="42"/>
      <c r="C167" s="42"/>
      <c r="D167" s="42"/>
      <c r="E167" s="42"/>
      <c r="F167" s="42"/>
      <c r="G167" s="42"/>
      <c r="H167" s="42"/>
      <c r="I167" s="48"/>
      <c r="J167" s="42"/>
      <c r="K167" s="42"/>
      <c r="L167" s="42"/>
    </row>
    <row r="168" customFormat="false" ht="27" hidden="false" customHeight="true" outlineLevel="0" collapsed="false">
      <c r="A168" s="42"/>
      <c r="B168" s="42"/>
      <c r="C168" s="42"/>
      <c r="D168" s="42"/>
      <c r="E168" s="42"/>
      <c r="F168" s="42"/>
      <c r="G168" s="42"/>
      <c r="H168" s="42"/>
      <c r="I168" s="48"/>
      <c r="J168" s="42"/>
      <c r="K168" s="42"/>
      <c r="L168" s="42"/>
    </row>
    <row r="169" customFormat="false" ht="27" hidden="false" customHeight="true" outlineLevel="0" collapsed="false">
      <c r="A169" s="42"/>
      <c r="B169" s="42"/>
      <c r="C169" s="42"/>
      <c r="D169" s="42"/>
      <c r="E169" s="42"/>
      <c r="F169" s="42"/>
      <c r="G169" s="42"/>
      <c r="H169" s="42"/>
      <c r="I169" s="48"/>
      <c r="J169" s="42"/>
      <c r="K169" s="42"/>
      <c r="L169" s="42"/>
    </row>
    <row r="170" customFormat="false" ht="27" hidden="false" customHeight="true" outlineLevel="0" collapsed="false">
      <c r="A170" s="42"/>
      <c r="B170" s="42"/>
      <c r="C170" s="42"/>
      <c r="D170" s="42"/>
      <c r="E170" s="42"/>
      <c r="F170" s="42"/>
      <c r="G170" s="42"/>
      <c r="H170" s="42"/>
      <c r="I170" s="48"/>
      <c r="J170" s="42"/>
      <c r="K170" s="42"/>
      <c r="L170" s="42"/>
    </row>
    <row r="171" customFormat="false" ht="27" hidden="false" customHeight="true" outlineLevel="0" collapsed="false">
      <c r="A171" s="42"/>
      <c r="B171" s="42"/>
      <c r="C171" s="42"/>
      <c r="D171" s="42"/>
      <c r="E171" s="42"/>
      <c r="F171" s="42"/>
      <c r="G171" s="42"/>
      <c r="H171" s="42"/>
      <c r="I171" s="48"/>
      <c r="J171" s="42"/>
      <c r="K171" s="42"/>
      <c r="L171" s="42"/>
    </row>
    <row r="172" customFormat="false" ht="27" hidden="false" customHeight="true" outlineLevel="0" collapsed="false">
      <c r="A172" s="42"/>
      <c r="B172" s="42"/>
      <c r="C172" s="42"/>
      <c r="D172" s="42"/>
      <c r="E172" s="42"/>
      <c r="F172" s="42"/>
      <c r="G172" s="42"/>
      <c r="H172" s="42"/>
      <c r="I172" s="48"/>
      <c r="J172" s="42"/>
      <c r="K172" s="42"/>
      <c r="L172" s="42"/>
    </row>
    <row r="173" customFormat="false" ht="27" hidden="false" customHeight="true" outlineLevel="0" collapsed="false">
      <c r="A173" s="42"/>
      <c r="B173" s="42"/>
      <c r="C173" s="42"/>
      <c r="D173" s="42"/>
      <c r="E173" s="42"/>
      <c r="F173" s="42"/>
      <c r="G173" s="42"/>
      <c r="H173" s="42"/>
      <c r="I173" s="48"/>
      <c r="J173" s="42"/>
      <c r="K173" s="42"/>
      <c r="L173" s="42"/>
    </row>
    <row r="174" customFormat="false" ht="27" hidden="false" customHeight="true" outlineLevel="0" collapsed="false">
      <c r="A174" s="42"/>
      <c r="B174" s="42"/>
      <c r="C174" s="42"/>
      <c r="D174" s="42"/>
      <c r="E174" s="42"/>
      <c r="F174" s="42"/>
      <c r="G174" s="42"/>
      <c r="H174" s="42"/>
      <c r="I174" s="48"/>
      <c r="J174" s="42"/>
      <c r="K174" s="42"/>
      <c r="L174" s="42"/>
    </row>
    <row r="175" customFormat="false" ht="27" hidden="false" customHeight="true" outlineLevel="0" collapsed="false">
      <c r="A175" s="42"/>
      <c r="B175" s="42"/>
      <c r="C175" s="42"/>
      <c r="D175" s="42"/>
      <c r="E175" s="42"/>
      <c r="F175" s="42"/>
      <c r="G175" s="42"/>
      <c r="H175" s="42"/>
      <c r="I175" s="48"/>
      <c r="J175" s="42"/>
      <c r="K175" s="42"/>
      <c r="L175" s="42"/>
    </row>
    <row r="176" customFormat="false" ht="27" hidden="false" customHeight="true" outlineLevel="0" collapsed="false">
      <c r="A176" s="42"/>
      <c r="B176" s="42"/>
      <c r="C176" s="42"/>
      <c r="D176" s="42"/>
      <c r="E176" s="42"/>
      <c r="F176" s="42"/>
      <c r="G176" s="42"/>
      <c r="H176" s="42"/>
      <c r="I176" s="48"/>
      <c r="J176" s="42"/>
      <c r="K176" s="42"/>
      <c r="L176" s="42"/>
    </row>
    <row r="177" customFormat="false" ht="27" hidden="false" customHeight="true" outlineLevel="0" collapsed="false">
      <c r="A177" s="42"/>
      <c r="B177" s="42"/>
      <c r="C177" s="42"/>
      <c r="D177" s="42"/>
      <c r="E177" s="42"/>
      <c r="F177" s="42"/>
      <c r="G177" s="42"/>
      <c r="H177" s="42"/>
      <c r="I177" s="48"/>
      <c r="J177" s="42"/>
      <c r="K177" s="42"/>
      <c r="L177" s="42"/>
    </row>
    <row r="178" customFormat="false" ht="27" hidden="false" customHeight="true" outlineLevel="0" collapsed="false">
      <c r="A178" s="42"/>
      <c r="B178" s="42"/>
      <c r="C178" s="42"/>
      <c r="D178" s="42"/>
      <c r="E178" s="42"/>
      <c r="F178" s="42"/>
      <c r="G178" s="42"/>
      <c r="H178" s="42"/>
      <c r="I178" s="48"/>
      <c r="J178" s="42"/>
      <c r="K178" s="42"/>
      <c r="L178" s="42"/>
    </row>
    <row r="179" customFormat="false" ht="27" hidden="false" customHeight="true" outlineLevel="0" collapsed="false">
      <c r="A179" s="42"/>
      <c r="B179" s="42"/>
      <c r="C179" s="42"/>
      <c r="D179" s="42"/>
      <c r="E179" s="42"/>
      <c r="F179" s="42"/>
      <c r="G179" s="42"/>
      <c r="H179" s="42"/>
      <c r="I179" s="48"/>
      <c r="J179" s="42"/>
      <c r="K179" s="42"/>
      <c r="L179" s="42"/>
    </row>
    <row r="180" customFormat="false" ht="27" hidden="false" customHeight="true" outlineLevel="0" collapsed="false">
      <c r="A180" s="42"/>
      <c r="B180" s="42"/>
      <c r="C180" s="42"/>
      <c r="D180" s="42"/>
      <c r="E180" s="42"/>
      <c r="F180" s="42"/>
      <c r="G180" s="42"/>
      <c r="H180" s="42"/>
      <c r="I180" s="48"/>
      <c r="J180" s="42"/>
      <c r="K180" s="42"/>
      <c r="L180" s="42"/>
    </row>
    <row r="181" customFormat="false" ht="27" hidden="false" customHeight="true" outlineLevel="0" collapsed="false">
      <c r="A181" s="42"/>
      <c r="B181" s="42"/>
      <c r="C181" s="42"/>
      <c r="D181" s="42"/>
      <c r="E181" s="42"/>
      <c r="F181" s="42"/>
      <c r="G181" s="42"/>
      <c r="H181" s="42"/>
      <c r="I181" s="48"/>
      <c r="J181" s="42"/>
      <c r="K181" s="42"/>
      <c r="L181" s="42"/>
    </row>
    <row r="182" customFormat="false" ht="27" hidden="false" customHeight="true" outlineLevel="0" collapsed="false">
      <c r="A182" s="42"/>
      <c r="B182" s="42"/>
      <c r="C182" s="42"/>
      <c r="D182" s="42"/>
      <c r="E182" s="42"/>
      <c r="F182" s="42"/>
      <c r="G182" s="42"/>
      <c r="H182" s="42"/>
      <c r="I182" s="48"/>
      <c r="J182" s="42"/>
      <c r="K182" s="42"/>
      <c r="L182" s="42"/>
    </row>
    <row r="183" customFormat="false" ht="27" hidden="false" customHeight="true" outlineLevel="0" collapsed="false">
      <c r="A183" s="42"/>
      <c r="B183" s="42"/>
      <c r="C183" s="42"/>
      <c r="D183" s="42"/>
      <c r="E183" s="42"/>
      <c r="F183" s="42"/>
      <c r="G183" s="42"/>
      <c r="H183" s="42"/>
      <c r="I183" s="48"/>
      <c r="J183" s="42"/>
      <c r="K183" s="42"/>
      <c r="L183" s="42"/>
    </row>
    <row r="184" customFormat="false" ht="27" hidden="false" customHeight="true" outlineLevel="0" collapsed="false">
      <c r="A184" s="42"/>
      <c r="B184" s="42"/>
      <c r="C184" s="42"/>
      <c r="D184" s="42"/>
      <c r="E184" s="42"/>
      <c r="F184" s="42"/>
      <c r="G184" s="42"/>
      <c r="H184" s="42"/>
      <c r="I184" s="48"/>
      <c r="J184" s="42"/>
      <c r="K184" s="42"/>
      <c r="L184" s="42"/>
    </row>
    <row r="185" customFormat="false" ht="27" hidden="false" customHeight="true" outlineLevel="0" collapsed="false">
      <c r="A185" s="42"/>
      <c r="B185" s="42"/>
      <c r="C185" s="42"/>
      <c r="D185" s="42"/>
      <c r="E185" s="42"/>
      <c r="F185" s="42"/>
      <c r="G185" s="42"/>
      <c r="H185" s="42"/>
      <c r="I185" s="48"/>
      <c r="J185" s="42"/>
      <c r="K185" s="42"/>
      <c r="L185" s="42"/>
    </row>
    <row r="186" customFormat="false" ht="27" hidden="false" customHeight="true" outlineLevel="0" collapsed="false">
      <c r="A186" s="42"/>
      <c r="B186" s="42"/>
      <c r="C186" s="42"/>
      <c r="D186" s="42"/>
      <c r="E186" s="42"/>
      <c r="F186" s="42"/>
      <c r="G186" s="42"/>
      <c r="H186" s="42"/>
      <c r="I186" s="48"/>
      <c r="J186" s="42"/>
      <c r="K186" s="42"/>
      <c r="L186" s="42"/>
    </row>
    <row r="187" customFormat="false" ht="27" hidden="false" customHeight="true" outlineLevel="0" collapsed="false">
      <c r="A187" s="42"/>
      <c r="B187" s="42"/>
      <c r="C187" s="42"/>
      <c r="D187" s="42"/>
      <c r="E187" s="42"/>
      <c r="F187" s="42"/>
      <c r="G187" s="42"/>
      <c r="H187" s="42"/>
      <c r="I187" s="48"/>
      <c r="J187" s="42"/>
      <c r="K187" s="42"/>
      <c r="L187" s="42"/>
    </row>
    <row r="188" customFormat="false" ht="27" hidden="false" customHeight="true" outlineLevel="0" collapsed="false">
      <c r="A188" s="42"/>
      <c r="B188" s="42"/>
      <c r="C188" s="42"/>
      <c r="D188" s="42"/>
      <c r="E188" s="42"/>
      <c r="F188" s="42"/>
      <c r="G188" s="42"/>
      <c r="H188" s="42"/>
      <c r="I188" s="48"/>
      <c r="J188" s="42"/>
      <c r="K188" s="42"/>
      <c r="L188" s="42"/>
    </row>
    <row r="189" customFormat="false" ht="27" hidden="false" customHeight="true" outlineLevel="0" collapsed="false">
      <c r="A189" s="42"/>
      <c r="B189" s="42"/>
      <c r="C189" s="42"/>
      <c r="D189" s="42"/>
      <c r="E189" s="42"/>
      <c r="F189" s="42"/>
      <c r="G189" s="42"/>
      <c r="H189" s="42"/>
      <c r="I189" s="48"/>
      <c r="J189" s="42"/>
      <c r="K189" s="42"/>
      <c r="L189" s="42"/>
    </row>
    <row r="190" customFormat="false" ht="27" hidden="false" customHeight="true" outlineLevel="0" collapsed="false">
      <c r="A190" s="42"/>
      <c r="B190" s="42"/>
      <c r="C190" s="42"/>
      <c r="D190" s="42"/>
      <c r="E190" s="42"/>
      <c r="F190" s="42"/>
      <c r="G190" s="42"/>
      <c r="H190" s="42"/>
      <c r="I190" s="48"/>
      <c r="J190" s="42"/>
      <c r="K190" s="42"/>
      <c r="L190" s="42"/>
    </row>
    <row r="191" customFormat="false" ht="27" hidden="false" customHeight="true" outlineLevel="0" collapsed="false">
      <c r="A191" s="42"/>
      <c r="B191" s="42"/>
      <c r="C191" s="42"/>
      <c r="D191" s="42"/>
      <c r="E191" s="42"/>
      <c r="F191" s="42"/>
      <c r="G191" s="42"/>
      <c r="H191" s="42"/>
      <c r="I191" s="48"/>
      <c r="J191" s="42"/>
      <c r="K191" s="42"/>
      <c r="L191" s="42"/>
    </row>
    <row r="192" customFormat="false" ht="27" hidden="false" customHeight="true" outlineLevel="0" collapsed="false">
      <c r="A192" s="42"/>
      <c r="B192" s="42"/>
      <c r="C192" s="42"/>
      <c r="D192" s="42"/>
      <c r="E192" s="42"/>
      <c r="F192" s="42"/>
      <c r="G192" s="42"/>
      <c r="H192" s="42"/>
      <c r="I192" s="48"/>
      <c r="J192" s="42"/>
      <c r="K192" s="42"/>
      <c r="L192" s="42"/>
    </row>
    <row r="193" customFormat="false" ht="27" hidden="false" customHeight="true" outlineLevel="0" collapsed="false">
      <c r="A193" s="42"/>
      <c r="B193" s="42"/>
      <c r="C193" s="42"/>
      <c r="D193" s="42"/>
      <c r="E193" s="42"/>
      <c r="F193" s="42"/>
      <c r="G193" s="42"/>
      <c r="H193" s="42"/>
      <c r="I193" s="48"/>
      <c r="J193" s="42"/>
      <c r="K193" s="42"/>
      <c r="L193" s="42"/>
    </row>
    <row r="194" customFormat="false" ht="27" hidden="false" customHeight="true" outlineLevel="0" collapsed="false">
      <c r="A194" s="42"/>
      <c r="B194" s="42"/>
      <c r="C194" s="42"/>
      <c r="D194" s="42"/>
      <c r="E194" s="42"/>
      <c r="F194" s="42"/>
      <c r="G194" s="42"/>
      <c r="H194" s="42"/>
      <c r="I194" s="48"/>
      <c r="J194" s="42"/>
      <c r="K194" s="42"/>
      <c r="L194" s="42"/>
    </row>
    <row r="195" customFormat="false" ht="27" hidden="false" customHeight="true" outlineLevel="0" collapsed="false">
      <c r="A195" s="42"/>
      <c r="B195" s="42"/>
      <c r="C195" s="42"/>
      <c r="D195" s="42"/>
      <c r="E195" s="42"/>
      <c r="F195" s="42"/>
      <c r="G195" s="42"/>
      <c r="H195" s="42"/>
      <c r="I195" s="48"/>
      <c r="J195" s="42"/>
      <c r="K195" s="42"/>
      <c r="L195" s="42"/>
    </row>
    <row r="196" customFormat="false" ht="27" hidden="false" customHeight="true" outlineLevel="0" collapsed="false">
      <c r="A196" s="42"/>
      <c r="B196" s="42"/>
      <c r="C196" s="42"/>
      <c r="D196" s="42"/>
      <c r="E196" s="42"/>
      <c r="F196" s="42"/>
      <c r="G196" s="42"/>
      <c r="H196" s="42"/>
      <c r="I196" s="48"/>
      <c r="J196" s="42"/>
      <c r="K196" s="42"/>
      <c r="L196" s="42"/>
    </row>
    <row r="197" customFormat="false" ht="27" hidden="false" customHeight="true" outlineLevel="0" collapsed="false">
      <c r="A197" s="42"/>
      <c r="B197" s="42"/>
      <c r="C197" s="42"/>
      <c r="D197" s="42"/>
      <c r="E197" s="42"/>
      <c r="F197" s="42"/>
      <c r="G197" s="42"/>
      <c r="H197" s="42"/>
      <c r="I197" s="48"/>
      <c r="J197" s="42"/>
      <c r="K197" s="42"/>
      <c r="L197" s="42"/>
    </row>
    <row r="198" customFormat="false" ht="27" hidden="false" customHeight="true" outlineLevel="0" collapsed="false">
      <c r="A198" s="42"/>
      <c r="B198" s="42"/>
      <c r="C198" s="42"/>
      <c r="D198" s="42"/>
      <c r="E198" s="42"/>
      <c r="F198" s="42"/>
      <c r="G198" s="42"/>
      <c r="H198" s="42"/>
      <c r="I198" s="48"/>
      <c r="J198" s="42"/>
      <c r="K198" s="42"/>
      <c r="L198" s="42"/>
    </row>
    <row r="199" customFormat="false" ht="27" hidden="false" customHeight="true" outlineLevel="0" collapsed="false">
      <c r="A199" s="42"/>
      <c r="B199" s="42"/>
      <c r="C199" s="42"/>
      <c r="D199" s="42"/>
      <c r="E199" s="42"/>
      <c r="F199" s="42"/>
      <c r="G199" s="42"/>
      <c r="H199" s="42"/>
      <c r="I199" s="48"/>
      <c r="J199" s="42"/>
      <c r="K199" s="42"/>
      <c r="L199" s="42"/>
    </row>
    <row r="200" customFormat="false" ht="27" hidden="false" customHeight="true" outlineLevel="0" collapsed="false">
      <c r="A200" s="42"/>
      <c r="B200" s="42"/>
      <c r="C200" s="42"/>
      <c r="D200" s="42"/>
      <c r="E200" s="42"/>
      <c r="F200" s="42"/>
      <c r="G200" s="42"/>
      <c r="H200" s="42"/>
      <c r="I200" s="48"/>
      <c r="J200" s="42"/>
      <c r="K200" s="42"/>
      <c r="L200" s="42"/>
    </row>
    <row r="201" customFormat="false" ht="27" hidden="false" customHeight="true" outlineLevel="0" collapsed="false">
      <c r="A201" s="42"/>
      <c r="B201" s="42"/>
      <c r="C201" s="42"/>
      <c r="D201" s="42"/>
      <c r="E201" s="42"/>
      <c r="F201" s="42"/>
      <c r="G201" s="42"/>
      <c r="H201" s="42"/>
      <c r="I201" s="48"/>
      <c r="J201" s="42"/>
      <c r="K201" s="42"/>
      <c r="L201" s="42"/>
    </row>
    <row r="202" customFormat="false" ht="27" hidden="false" customHeight="true" outlineLevel="0" collapsed="false">
      <c r="A202" s="42"/>
      <c r="B202" s="42"/>
      <c r="C202" s="42"/>
      <c r="D202" s="42"/>
      <c r="E202" s="42"/>
      <c r="F202" s="42"/>
      <c r="G202" s="42"/>
      <c r="H202" s="42"/>
      <c r="I202" s="48"/>
      <c r="J202" s="42"/>
      <c r="K202" s="42"/>
      <c r="L202" s="42"/>
    </row>
    <row r="203" customFormat="false" ht="27" hidden="false" customHeight="true" outlineLevel="0" collapsed="false">
      <c r="A203" s="42"/>
      <c r="B203" s="42"/>
      <c r="C203" s="42"/>
      <c r="D203" s="42"/>
      <c r="E203" s="42"/>
      <c r="F203" s="42"/>
      <c r="G203" s="42"/>
      <c r="H203" s="42"/>
      <c r="I203" s="48"/>
      <c r="J203" s="42"/>
      <c r="K203" s="42"/>
      <c r="L203" s="42"/>
    </row>
    <row r="204" customFormat="false" ht="27" hidden="false" customHeight="true" outlineLevel="0" collapsed="false">
      <c r="A204" s="42"/>
      <c r="B204" s="42"/>
      <c r="C204" s="42"/>
      <c r="D204" s="42"/>
      <c r="E204" s="42"/>
      <c r="F204" s="42"/>
      <c r="G204" s="42"/>
      <c r="H204" s="42"/>
      <c r="I204" s="48"/>
      <c r="J204" s="42"/>
      <c r="K204" s="42"/>
      <c r="L204" s="42"/>
    </row>
    <row r="205" customFormat="false" ht="27" hidden="false" customHeight="true" outlineLevel="0" collapsed="false">
      <c r="A205" s="42"/>
      <c r="B205" s="42"/>
      <c r="C205" s="42"/>
      <c r="D205" s="42"/>
      <c r="E205" s="42"/>
      <c r="F205" s="42"/>
      <c r="G205" s="42"/>
      <c r="H205" s="42"/>
      <c r="I205" s="48"/>
      <c r="J205" s="42"/>
      <c r="K205" s="42"/>
      <c r="L205" s="42"/>
    </row>
    <row r="206" customFormat="false" ht="27" hidden="false" customHeight="true" outlineLevel="0" collapsed="false">
      <c r="A206" s="42"/>
      <c r="B206" s="42"/>
      <c r="C206" s="42"/>
      <c r="D206" s="42"/>
      <c r="E206" s="42"/>
      <c r="F206" s="42"/>
      <c r="G206" s="42"/>
      <c r="H206" s="42"/>
      <c r="I206" s="48"/>
      <c r="J206" s="42"/>
      <c r="K206" s="42"/>
      <c r="L206" s="42"/>
    </row>
  </sheetData>
  <mergeCells count="5">
    <mergeCell ref="A1:C1"/>
    <mergeCell ref="D1:F1"/>
    <mergeCell ref="G1:L1"/>
    <mergeCell ref="A2:L2"/>
    <mergeCell ref="A4:L4"/>
  </mergeCells>
  <dataValidations count="5">
    <dataValidation allowBlank="true" error="Choisir une valeur autorisée ; une donnée absente reste vide." errorStyle="stop" errorTitle="Saisie à vérifier" operator="between" showDropDown="false" showErrorMessage="true" showInputMessage="false" sqref="D7:D206" type="list">
      <formula1>"Technique,Professionnel,Humain"</formula1>
      <formula2>0</formula2>
    </dataValidation>
    <dataValidation allowBlank="true" error="Choisir une valeur autorisée ; une donnée absente reste vide." errorStyle="stop" errorTitle="Saisie à vérifier" operator="between" showDropDown="false" showErrorMessage="true" showInputMessage="false" sqref="E7:E206" type="list">
      <formula1>"Établie,Inconnue"</formula1>
      <formula2>0</formula2>
    </dataValidation>
    <dataValidation allowBlank="true" error="Choisir une valeur autorisée ; une donnée absente reste vide." errorStyle="stop" errorTitle="Saisie à vérifier" operator="between" showDropDown="false" showErrorMessage="true" showInputMessage="false" sqref="K7:K206" type="list">
      <formula1>"Reprise,Suspension,Classement,Non mesuré"</formula1>
      <formula2>0</formula2>
    </dataValidation>
    <dataValidation allowBlank="true" error="Choisir une valeur autorisée ; une donnée absente reste vide." errorStyle="stop" errorTitle="Saisie à vérifier" operator="between" showDropDown="false" showErrorMessage="true" showInputMessage="false" sqref="L7:L206" type="list">
      <formula1>"Ouvert,En cours,Clos,Suspendu"</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I7:I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1146</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1264</v>
      </c>
      <c r="B4" s="33"/>
      <c r="C4" s="33"/>
      <c r="D4" s="33"/>
      <c r="E4" s="33"/>
      <c r="F4" s="33"/>
      <c r="G4" s="33"/>
      <c r="H4" s="33"/>
    </row>
    <row r="5" customFormat="false" ht="27" hidden="false" customHeight="true" outlineLevel="0" collapsed="false">
      <c r="A5" s="4"/>
      <c r="B5" s="30"/>
      <c r="C5" s="30"/>
      <c r="D5" s="30"/>
      <c r="E5" s="30"/>
      <c r="F5" s="30"/>
      <c r="G5" s="30"/>
      <c r="H5" s="30"/>
    </row>
    <row r="6" customFormat="false" ht="42" hidden="false" customHeight="true" outlineLevel="0" collapsed="false">
      <c r="A6" s="35" t="s">
        <v>1043</v>
      </c>
      <c r="B6" s="41" t="s">
        <v>562</v>
      </c>
      <c r="C6" s="41"/>
      <c r="D6" s="41"/>
      <c r="E6" s="41"/>
      <c r="F6" s="41"/>
      <c r="G6" s="41"/>
      <c r="H6" s="41"/>
    </row>
    <row r="7" customFormat="false" ht="27" hidden="false" customHeight="true" outlineLevel="0" collapsed="false">
      <c r="A7" s="4" t="s">
        <v>1265</v>
      </c>
      <c r="B7" s="45" t="n">
        <f aca="false">COUNTIFS('05_Tickets'!I7:I11,"Exécuté",'05_Tickets'!F7:F11,"&lt;&gt;",'05_Tickets'!F7:F11,"&lt;&gt;Non mesuré",'05_Tickets'!G7:G11,"&lt;&gt;",'05_Tickets'!J7:J11,"&lt;&gt;",'05_Tickets'!K7:K11,"&gt;0")</f>
        <v>0</v>
      </c>
      <c r="C7" s="45"/>
      <c r="D7" s="45"/>
      <c r="E7" s="45"/>
      <c r="F7" s="45"/>
      <c r="G7" s="45"/>
      <c r="H7" s="45"/>
    </row>
    <row r="8" customFormat="false" ht="42" hidden="false" customHeight="true" outlineLevel="0" collapsed="false">
      <c r="A8" s="4" t="s">
        <v>1266</v>
      </c>
      <c r="B8" s="45" t="n">
        <f aca="false">COUNTIFS('05_Tests_dossiers'!N7:N16,"&gt;=0",'05_Tests_dossiers'!N7:N16,"&lt;=14",'05_Tests_dossiers'!M7:M16,"Utilisable sous validation")+COUNTIFS('05_Tests_dossiers'!N7:N16,"&gt;=0",'05_Tests_dossiers'!N7:N16,"&lt;=14",'05_Tests_dossiers'!M7:M16,"À corriger")+COUNTIFS('05_Tests_dossiers'!N7:N16,"&gt;=0",'05_Tests_dossiers'!N7:N16,"&lt;=14",'05_Tests_dossiers'!M7:M16,"Test à refaire")</f>
        <v>0</v>
      </c>
      <c r="C8" s="45"/>
      <c r="D8" s="45"/>
      <c r="E8" s="45"/>
      <c r="F8" s="45"/>
      <c r="G8" s="45"/>
      <c r="H8" s="45"/>
    </row>
    <row r="9" customFormat="false" ht="42" hidden="false" customHeight="true" outlineLevel="0" collapsed="false">
      <c r="A9" s="4" t="s">
        <v>1267</v>
      </c>
      <c r="B9" s="45" t="n">
        <f aca="false">COUNTIF('05_Tests_dossiers'!D7:J16,"Satisfaisant")</f>
        <v>0</v>
      </c>
      <c r="C9" s="45"/>
      <c r="D9" s="45"/>
      <c r="E9" s="45"/>
      <c r="F9" s="45"/>
      <c r="G9" s="45"/>
      <c r="H9" s="45"/>
    </row>
    <row r="10" customFormat="false" ht="27" hidden="false" customHeight="true" outlineLevel="0" collapsed="false">
      <c r="A10" s="4" t="s">
        <v>1268</v>
      </c>
      <c r="B10" s="45" t="n">
        <f aca="false">COUNTIFS(T_05_Ecarts[Statut],"Ouvert",T_05_Ecarts[Constat],"&lt;&gt;")</f>
        <v>0</v>
      </c>
      <c r="C10" s="45"/>
      <c r="D10" s="45"/>
      <c r="E10" s="45"/>
      <c r="F10" s="45"/>
      <c r="G10" s="45"/>
      <c r="H10" s="45"/>
    </row>
    <row r="11" customFormat="false" ht="27" hidden="false" customHeight="true" outlineLevel="0" collapsed="false">
      <c r="A11" s="4" t="s">
        <v>1269</v>
      </c>
      <c r="B11" s="45" t="n">
        <f aca="false">COUNTIFS(T_05_Ecarts[Statut],"Clos",T_05_Ecarts[Constat],"&lt;&gt;")</f>
        <v>0</v>
      </c>
      <c r="C11" s="45"/>
      <c r="D11" s="45"/>
      <c r="E11" s="45"/>
      <c r="F11" s="45"/>
      <c r="G11" s="45"/>
      <c r="H11" s="45"/>
    </row>
    <row r="12" customFormat="false" ht="27" hidden="false" customHeight="true" outlineLevel="0" collapsed="false">
      <c r="A12" s="4" t="s">
        <v>1270</v>
      </c>
      <c r="B12" s="45" t="str">
        <f aca="false">IF(COUNT('05_Tests_dossiers'!L7:L16)=0,"Non mesuré",IF(COUNTIF('05_Tests_dossiers'!L7:L16,"&lt;0")&gt;0,"À corriger",SUM('05_Tests_dossiers'!L7:L16)))</f>
        <v>Non mesuré</v>
      </c>
      <c r="C12" s="45"/>
      <c r="D12" s="45"/>
      <c r="E12" s="45"/>
      <c r="F12" s="45"/>
      <c r="G12" s="45"/>
      <c r="H12" s="45"/>
    </row>
    <row r="13" customFormat="false" ht="42" hidden="false" customHeight="true" outlineLevel="0" collapsed="false">
      <c r="A13" s="4" t="s">
        <v>1271</v>
      </c>
      <c r="B13" s="45" t="n">
        <f aca="false">COUNTIFS('05_Tests_dossiers'!M7:M16,"Utilisable sous validation",'05_Tests_dossiers'!N7:N16,"&gt;=0",'05_Tests_dossiers'!N7:N16,"&lt;=14")</f>
        <v>0</v>
      </c>
      <c r="C13" s="45"/>
      <c r="D13" s="45"/>
      <c r="E13" s="45"/>
      <c r="F13" s="45"/>
      <c r="G13" s="45"/>
      <c r="H13" s="45"/>
    </row>
    <row r="14" customFormat="false" ht="27" hidden="false" customHeight="true" outlineLevel="0" collapsed="false">
      <c r="A14" s="4"/>
      <c r="B14" s="30"/>
      <c r="C14" s="30"/>
      <c r="D14" s="30"/>
      <c r="E14" s="30"/>
      <c r="F14" s="30"/>
      <c r="G14" s="30"/>
      <c r="H14" s="30"/>
    </row>
    <row r="15" customFormat="false" ht="45.75" hidden="false" customHeight="true" outlineLevel="0" collapsed="false">
      <c r="A15" s="30" t="s">
        <v>1272</v>
      </c>
      <c r="B15" s="30"/>
      <c r="C15" s="30"/>
      <c r="D15" s="30"/>
      <c r="E15" s="30"/>
      <c r="F15" s="30"/>
      <c r="G15" s="30"/>
      <c r="H15" s="30"/>
    </row>
    <row r="16" customFormat="false" ht="27" hidden="false" customHeight="true" outlineLevel="0" collapsed="false">
      <c r="A16" s="4"/>
      <c r="B16" s="30"/>
      <c r="C16" s="30"/>
      <c r="D16" s="30"/>
      <c r="E16" s="30"/>
      <c r="F16" s="30"/>
      <c r="G16" s="30"/>
      <c r="H16" s="30"/>
    </row>
  </sheetData>
  <mergeCells count="17">
    <mergeCell ref="A1:C1"/>
    <mergeCell ref="D1:F1"/>
    <mergeCell ref="G1:H1"/>
    <mergeCell ref="A2:H2"/>
    <mergeCell ref="A4:H4"/>
    <mergeCell ref="B5:H5"/>
    <mergeCell ref="B6:H6"/>
    <mergeCell ref="B7:H7"/>
    <mergeCell ref="B8:H8"/>
    <mergeCell ref="B9:H9"/>
    <mergeCell ref="B10:H10"/>
    <mergeCell ref="B11:H11"/>
    <mergeCell ref="B12:H12"/>
    <mergeCell ref="B13:H13"/>
    <mergeCell ref="B14:H14"/>
    <mergeCell ref="A15:H15"/>
    <mergeCell ref="B16:H16"/>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3" min="2" style="1" width="13"/>
    <col collapsed="false" customWidth="true" hidden="false" outlineLevel="0" max="4" min="4" style="1" width="15"/>
    <col collapsed="false" customWidth="true" hidden="false" outlineLevel="0" max="5" min="5" style="1" width="22"/>
    <col collapsed="false" customWidth="true" hidden="false" outlineLevel="0" max="6" min="6" style="1" width="25"/>
    <col collapsed="false" customWidth="true" hidden="false" outlineLevel="0" max="7" min="7" style="1" width="17"/>
    <col collapsed="false" customWidth="true" hidden="false" outlineLevel="0" max="8" min="8" style="1" width="13"/>
    <col collapsed="false" customWidth="true" hidden="false" outlineLevel="0" max="12" min="9" style="1" width="15"/>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49" t="s">
        <v>1273</v>
      </c>
      <c r="B2" s="49"/>
      <c r="C2" s="49"/>
      <c r="D2" s="49"/>
      <c r="E2" s="49"/>
      <c r="F2" s="49"/>
      <c r="G2" s="49"/>
      <c r="H2" s="49"/>
      <c r="I2" s="49"/>
      <c r="J2" s="49"/>
      <c r="K2" s="49"/>
      <c r="L2" s="49"/>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1187</v>
      </c>
      <c r="B4" s="33"/>
      <c r="C4" s="33"/>
      <c r="D4" s="33"/>
      <c r="E4" s="33"/>
      <c r="F4" s="33"/>
      <c r="G4" s="33"/>
      <c r="H4" s="33"/>
      <c r="I4" s="33"/>
      <c r="J4" s="33"/>
      <c r="K4" s="33"/>
      <c r="L4" s="33"/>
    </row>
    <row r="5" customFormat="false" ht="27" hidden="false" customHeight="true" outlineLevel="0" collapsed="false">
      <c r="A5" s="30" t="s">
        <v>1274</v>
      </c>
      <c r="B5" s="30"/>
      <c r="C5" s="30"/>
      <c r="D5" s="30"/>
      <c r="E5" s="30"/>
      <c r="F5" s="30"/>
      <c r="G5" s="30"/>
      <c r="H5" s="30"/>
      <c r="I5" s="30"/>
      <c r="J5" s="30"/>
      <c r="K5" s="30"/>
      <c r="L5" s="30"/>
    </row>
    <row r="6" customFormat="false" ht="42" hidden="false" customHeight="true" outlineLevel="0" collapsed="false">
      <c r="A6" s="35" t="s">
        <v>1189</v>
      </c>
      <c r="B6" s="35" t="s">
        <v>32</v>
      </c>
      <c r="C6" s="35" t="s">
        <v>1190</v>
      </c>
      <c r="D6" s="35" t="s">
        <v>1191</v>
      </c>
      <c r="E6" s="35" t="s">
        <v>1192</v>
      </c>
      <c r="F6" s="35" t="s">
        <v>1193</v>
      </c>
      <c r="G6" s="35" t="s">
        <v>583</v>
      </c>
      <c r="H6" s="35" t="s">
        <v>1194</v>
      </c>
      <c r="I6" s="35"/>
      <c r="J6" s="35"/>
      <c r="K6" s="35"/>
      <c r="L6" s="35"/>
    </row>
    <row r="7" customFormat="false" ht="27" hidden="false" customHeight="true" outlineLevel="0" collapsed="false">
      <c r="A7" s="4" t="s">
        <v>1195</v>
      </c>
      <c r="B7" s="4"/>
      <c r="C7" s="4"/>
      <c r="D7" s="4" t="s">
        <v>1196</v>
      </c>
      <c r="E7" s="4" t="s">
        <v>509</v>
      </c>
      <c r="F7" s="4" t="s">
        <v>509</v>
      </c>
      <c r="G7" s="4"/>
      <c r="H7" s="4"/>
      <c r="I7" s="4"/>
      <c r="J7" s="4"/>
      <c r="K7" s="4"/>
      <c r="L7" s="4"/>
    </row>
    <row r="8" customFormat="false" ht="27" hidden="false" customHeight="true" outlineLevel="0" collapsed="false">
      <c r="A8" s="4" t="s">
        <v>1198</v>
      </c>
      <c r="B8" s="4"/>
      <c r="C8" s="4"/>
      <c r="D8" s="4" t="s">
        <v>1199</v>
      </c>
      <c r="E8" s="4" t="s">
        <v>509</v>
      </c>
      <c r="F8" s="4" t="s">
        <v>509</v>
      </c>
      <c r="G8" s="4"/>
      <c r="H8" s="4"/>
      <c r="I8" s="4"/>
      <c r="J8" s="4"/>
      <c r="K8" s="4"/>
      <c r="L8" s="4"/>
    </row>
    <row r="9" customFormat="false" ht="27" hidden="false" customHeight="true" outlineLevel="0" collapsed="false">
      <c r="A9" s="4" t="s">
        <v>1200</v>
      </c>
      <c r="B9" s="4"/>
      <c r="C9" s="4"/>
      <c r="D9" s="4" t="s">
        <v>1201</v>
      </c>
      <c r="E9" s="4" t="s">
        <v>509</v>
      </c>
      <c r="F9" s="4" t="s">
        <v>509</v>
      </c>
      <c r="G9" s="4"/>
      <c r="H9" s="4"/>
      <c r="I9" s="4"/>
      <c r="J9" s="4"/>
      <c r="K9" s="4"/>
      <c r="L9" s="4"/>
    </row>
    <row r="10" customFormat="false" ht="27" hidden="false" customHeight="true" outlineLevel="0" collapsed="false">
      <c r="A10" s="4" t="s">
        <v>1202</v>
      </c>
      <c r="B10" s="4"/>
      <c r="C10" s="4"/>
      <c r="D10" s="4" t="s">
        <v>1203</v>
      </c>
      <c r="E10" s="4" t="s">
        <v>509</v>
      </c>
      <c r="F10" s="4" t="s">
        <v>509</v>
      </c>
      <c r="G10" s="4"/>
      <c r="H10" s="4"/>
      <c r="I10" s="4"/>
      <c r="J10" s="4"/>
      <c r="K10" s="4"/>
      <c r="L10" s="4"/>
    </row>
    <row r="11" customFormat="false" ht="27" hidden="false" customHeight="true" outlineLevel="0" collapsed="false">
      <c r="A11" s="4" t="s">
        <v>1204</v>
      </c>
      <c r="B11" s="4"/>
      <c r="C11" s="4"/>
      <c r="D11" s="4" t="s">
        <v>1205</v>
      </c>
      <c r="E11" s="4" t="s">
        <v>509</v>
      </c>
      <c r="F11" s="4" t="s">
        <v>509</v>
      </c>
      <c r="G11" s="4"/>
      <c r="H11" s="4"/>
      <c r="I11" s="4"/>
      <c r="J11" s="4"/>
      <c r="K11" s="4"/>
      <c r="L11" s="4"/>
    </row>
    <row r="12" customFormat="false" ht="27" hidden="false" customHeight="true" outlineLevel="0" collapsed="false">
      <c r="A12" s="4"/>
      <c r="B12" s="4"/>
      <c r="C12" s="4"/>
      <c r="D12" s="4"/>
      <c r="E12" s="4"/>
      <c r="F12" s="4"/>
      <c r="G12" s="4"/>
      <c r="H12" s="4"/>
      <c r="I12" s="4"/>
      <c r="J12" s="4"/>
      <c r="K12" s="4"/>
      <c r="L12" s="4"/>
    </row>
    <row r="13" customFormat="false" ht="27" hidden="false" customHeight="true" outlineLevel="0" collapsed="false">
      <c r="A13" s="4"/>
      <c r="B13" s="4"/>
      <c r="C13" s="4"/>
      <c r="D13" s="4"/>
      <c r="E13" s="4"/>
      <c r="F13" s="4"/>
      <c r="G13" s="4"/>
      <c r="H13" s="4"/>
      <c r="I13" s="4"/>
      <c r="J13" s="4"/>
      <c r="K13" s="4"/>
      <c r="L13" s="4"/>
    </row>
    <row r="14" customFormat="false" ht="27" hidden="false" customHeight="true" outlineLevel="0" collapsed="false">
      <c r="A14" s="4"/>
      <c r="B14" s="4"/>
      <c r="C14" s="4"/>
      <c r="D14" s="4"/>
      <c r="E14" s="4"/>
      <c r="F14" s="4"/>
      <c r="G14" s="4"/>
      <c r="H14" s="4"/>
      <c r="I14" s="4"/>
      <c r="J14" s="4"/>
      <c r="K14" s="4"/>
      <c r="L14" s="4"/>
    </row>
    <row r="15" customFormat="false" ht="27" hidden="false" customHeight="true" outlineLevel="0" collapsed="false">
      <c r="A15" s="4"/>
      <c r="B15" s="4"/>
      <c r="C15" s="4"/>
      <c r="D15" s="4"/>
      <c r="E15" s="4"/>
      <c r="F15" s="4"/>
      <c r="G15" s="4"/>
      <c r="H15" s="4"/>
      <c r="I15" s="4"/>
      <c r="J15" s="4"/>
      <c r="K15" s="4"/>
      <c r="L15" s="4"/>
    </row>
    <row r="16" customFormat="false" ht="27" hidden="false" customHeight="true" outlineLevel="0" collapsed="false">
      <c r="A16" s="4"/>
      <c r="B16" s="4"/>
      <c r="C16" s="4"/>
      <c r="D16" s="4"/>
      <c r="E16" s="4"/>
      <c r="F16" s="4"/>
      <c r="G16" s="4"/>
      <c r="H16" s="4"/>
      <c r="I16" s="4"/>
      <c r="J16" s="4"/>
      <c r="K16" s="4"/>
      <c r="L16" s="4"/>
    </row>
  </sheetData>
  <mergeCells count="6">
    <mergeCell ref="A1:C1"/>
    <mergeCell ref="D1:F1"/>
    <mergeCell ref="G1:L1"/>
    <mergeCell ref="A2:L2"/>
    <mergeCell ref="A4:L4"/>
    <mergeCell ref="A5:L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3"/>
    <col collapsed="false" customWidth="true" hidden="false" outlineLevel="0" max="3" min="3" style="1" width="20"/>
    <col collapsed="false" customWidth="true" hidden="false" outlineLevel="0" max="4" min="4" style="1" width="18"/>
    <col collapsed="false" customWidth="true" hidden="false" outlineLevel="0" max="7" min="5" style="1" width="13"/>
    <col collapsed="false" customWidth="true" hidden="false" outlineLevel="0" max="8" min="8" style="1" width="16"/>
    <col collapsed="false" customWidth="true" hidden="false" outlineLevel="0" max="12" min="9" style="1" width="15"/>
  </cols>
  <sheetData>
    <row r="1" customFormat="false" ht="24.75" hidden="false" customHeight="true" outlineLevel="0" collapsed="false">
      <c r="A1" s="31" t="str">
        <f aca="false">IFERROR(HYPERLINK("#'00_Accueil'!A1","ACCUEIL"),"ACCUEIL")</f>
        <v>ACCUEIL</v>
      </c>
      <c r="B1" s="31"/>
      <c r="C1" s="31"/>
      <c r="D1" s="31" t="str">
        <f aca="false">IFERROR(HYPERLINK("#'05_Guide'!A1","GUIDE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49" t="s">
        <v>1273</v>
      </c>
      <c r="B2" s="49"/>
      <c r="C2" s="49"/>
      <c r="D2" s="49"/>
      <c r="E2" s="49"/>
      <c r="F2" s="49"/>
      <c r="G2" s="49"/>
      <c r="H2" s="49"/>
      <c r="I2" s="49"/>
      <c r="J2" s="49"/>
      <c r="K2" s="49"/>
      <c r="L2" s="49"/>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1226</v>
      </c>
      <c r="B4" s="33"/>
      <c r="C4" s="33"/>
      <c r="D4" s="33"/>
      <c r="E4" s="33"/>
      <c r="F4" s="33"/>
      <c r="G4" s="33"/>
      <c r="H4" s="33"/>
      <c r="I4" s="33"/>
      <c r="J4" s="33"/>
      <c r="K4" s="33"/>
      <c r="L4" s="33"/>
    </row>
    <row r="5" customFormat="false" ht="27" hidden="false" customHeight="true" outlineLevel="0" collapsed="false">
      <c r="A5" s="30" t="s">
        <v>1274</v>
      </c>
      <c r="B5" s="30"/>
      <c r="C5" s="30"/>
      <c r="D5" s="30"/>
      <c r="E5" s="30"/>
      <c r="F5" s="30"/>
      <c r="G5" s="30"/>
      <c r="H5" s="30"/>
      <c r="I5" s="30"/>
      <c r="J5" s="30"/>
      <c r="K5" s="30"/>
      <c r="L5" s="30"/>
    </row>
    <row r="6" customFormat="false" ht="42" hidden="false" customHeight="true" outlineLevel="0" collapsed="false">
      <c r="A6" s="35" t="s">
        <v>1208</v>
      </c>
      <c r="B6" s="35" t="s">
        <v>779</v>
      </c>
      <c r="C6" s="35" t="s">
        <v>981</v>
      </c>
      <c r="D6" s="35" t="s">
        <v>1228</v>
      </c>
      <c r="E6" s="35" t="s">
        <v>1229</v>
      </c>
      <c r="F6" s="35" t="s">
        <v>419</v>
      </c>
      <c r="G6" s="35" t="s">
        <v>1230</v>
      </c>
      <c r="H6" s="35" t="s">
        <v>1231</v>
      </c>
      <c r="I6" s="35"/>
      <c r="J6" s="35"/>
      <c r="K6" s="35"/>
      <c r="L6" s="35"/>
    </row>
    <row r="7" customFormat="false" ht="42" hidden="false" customHeight="true" outlineLevel="0" collapsed="false">
      <c r="A7" s="4" t="s">
        <v>1195</v>
      </c>
      <c r="B7" s="4" t="s">
        <v>1167</v>
      </c>
      <c r="C7" s="4" t="s">
        <v>1232</v>
      </c>
      <c r="D7" s="4" t="n">
        <v>0</v>
      </c>
      <c r="E7" s="4"/>
      <c r="F7" s="4"/>
      <c r="G7" s="4"/>
      <c r="H7" s="4"/>
      <c r="I7" s="4"/>
      <c r="J7" s="4"/>
      <c r="K7" s="4"/>
      <c r="L7" s="4"/>
    </row>
    <row r="8" customFormat="false" ht="42" hidden="false" customHeight="true" outlineLevel="0" collapsed="false">
      <c r="A8" s="4" t="s">
        <v>1195</v>
      </c>
      <c r="B8" s="4" t="s">
        <v>1167</v>
      </c>
      <c r="C8" s="4" t="s">
        <v>1233</v>
      </c>
      <c r="D8" s="4" t="n">
        <v>0</v>
      </c>
      <c r="E8" s="4"/>
      <c r="F8" s="4"/>
      <c r="G8" s="4"/>
      <c r="H8" s="4"/>
      <c r="I8" s="4"/>
      <c r="J8" s="4"/>
      <c r="K8" s="4"/>
      <c r="L8" s="4"/>
    </row>
    <row r="9" customFormat="false" ht="42" hidden="false" customHeight="true" outlineLevel="0" collapsed="false">
      <c r="A9" s="4" t="s">
        <v>1195</v>
      </c>
      <c r="B9" s="4" t="s">
        <v>1167</v>
      </c>
      <c r="C9" s="4" t="s">
        <v>1234</v>
      </c>
      <c r="D9" s="4" t="n">
        <v>0</v>
      </c>
      <c r="E9" s="4"/>
      <c r="F9" s="4"/>
      <c r="G9" s="4"/>
      <c r="H9" s="4"/>
      <c r="I9" s="4"/>
      <c r="J9" s="4"/>
      <c r="K9" s="4"/>
      <c r="L9" s="4"/>
    </row>
    <row r="10" customFormat="false" ht="42" hidden="false" customHeight="true" outlineLevel="0" collapsed="false">
      <c r="A10" s="4" t="s">
        <v>1195</v>
      </c>
      <c r="B10" s="4" t="s">
        <v>1167</v>
      </c>
      <c r="C10" s="4" t="s">
        <v>1235</v>
      </c>
      <c r="D10" s="4" t="n">
        <v>0</v>
      </c>
      <c r="E10" s="4"/>
      <c r="F10" s="4"/>
      <c r="G10" s="4"/>
      <c r="H10" s="4"/>
      <c r="I10" s="4"/>
      <c r="J10" s="4"/>
      <c r="K10" s="4"/>
      <c r="L10" s="4"/>
    </row>
    <row r="11" customFormat="false" ht="42" hidden="false" customHeight="true" outlineLevel="0" collapsed="false">
      <c r="A11" s="4" t="s">
        <v>1195</v>
      </c>
      <c r="B11" s="4" t="s">
        <v>1167</v>
      </c>
      <c r="C11" s="4" t="s">
        <v>1236</v>
      </c>
      <c r="D11" s="4" t="n">
        <v>0</v>
      </c>
      <c r="E11" s="4"/>
      <c r="F11" s="4"/>
      <c r="G11" s="4"/>
      <c r="H11" s="4"/>
      <c r="I11" s="4"/>
      <c r="J11" s="4"/>
      <c r="K11" s="4"/>
      <c r="L11" s="4"/>
    </row>
    <row r="12" customFormat="false" ht="27" hidden="false" customHeight="true" outlineLevel="0" collapsed="false">
      <c r="A12" s="4" t="s">
        <v>1195</v>
      </c>
      <c r="B12" s="4" t="s">
        <v>1167</v>
      </c>
      <c r="C12" s="4" t="s">
        <v>1237</v>
      </c>
      <c r="D12" s="4" t="n">
        <v>0</v>
      </c>
      <c r="E12" s="4"/>
      <c r="F12" s="4"/>
      <c r="G12" s="4"/>
      <c r="H12" s="4"/>
      <c r="I12" s="4"/>
      <c r="J12" s="4"/>
      <c r="K12" s="4"/>
      <c r="L12" s="4"/>
    </row>
    <row r="13" customFormat="false" ht="42" hidden="false" customHeight="true" outlineLevel="0" collapsed="false">
      <c r="A13" s="4" t="s">
        <v>1195</v>
      </c>
      <c r="B13" s="4" t="s">
        <v>1167</v>
      </c>
      <c r="C13" s="4" t="s">
        <v>1238</v>
      </c>
      <c r="D13" s="4" t="n">
        <v>0</v>
      </c>
      <c r="E13" s="4"/>
      <c r="F13" s="4"/>
      <c r="G13" s="4"/>
      <c r="H13" s="4"/>
      <c r="I13" s="4"/>
      <c r="J13" s="4"/>
      <c r="K13" s="4"/>
      <c r="L13" s="4"/>
    </row>
    <row r="14" customFormat="false" ht="27" hidden="false" customHeight="true" outlineLevel="0" collapsed="false">
      <c r="A14" s="4"/>
      <c r="B14" s="4"/>
      <c r="C14" s="4"/>
      <c r="D14" s="4"/>
      <c r="E14" s="4"/>
      <c r="F14" s="4"/>
      <c r="G14" s="4"/>
      <c r="H14" s="4"/>
      <c r="I14" s="4"/>
      <c r="J14" s="4"/>
      <c r="K14" s="4"/>
      <c r="L14" s="4"/>
    </row>
    <row r="15" customFormat="false" ht="27" hidden="false" customHeight="true" outlineLevel="0" collapsed="false">
      <c r="A15" s="4"/>
      <c r="B15" s="4"/>
      <c r="C15" s="4"/>
      <c r="D15" s="4"/>
      <c r="E15" s="4"/>
      <c r="F15" s="4"/>
      <c r="G15" s="4"/>
      <c r="H15" s="4"/>
      <c r="I15" s="4"/>
      <c r="J15" s="4"/>
      <c r="K15" s="4"/>
      <c r="L15" s="4"/>
    </row>
    <row r="16" customFormat="false" ht="27" hidden="false" customHeight="true" outlineLevel="0" collapsed="false">
      <c r="A16" s="4"/>
      <c r="B16" s="4"/>
      <c r="C16" s="4"/>
      <c r="D16" s="4"/>
      <c r="E16" s="4"/>
      <c r="F16" s="4"/>
      <c r="G16" s="4"/>
      <c r="H16" s="4"/>
      <c r="I16" s="4"/>
      <c r="J16" s="4"/>
      <c r="K16" s="4"/>
      <c r="L16" s="4"/>
    </row>
  </sheetData>
  <mergeCells count="6">
    <mergeCell ref="A1:C1"/>
    <mergeCell ref="D1:F1"/>
    <mergeCell ref="G1:L1"/>
    <mergeCell ref="A2:L2"/>
    <mergeCell ref="A4:L4"/>
    <mergeCell ref="A5:L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IFERROR(HYPERLINK("#'06_Guide'!A1","GUIDE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1275</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1276</v>
      </c>
      <c r="B4" s="33"/>
      <c r="C4" s="33"/>
      <c r="D4" s="33"/>
      <c r="E4" s="33"/>
      <c r="F4" s="33"/>
      <c r="G4" s="33"/>
      <c r="H4" s="33"/>
    </row>
    <row r="5" customFormat="false" ht="45.75" hidden="false" customHeight="true" outlineLevel="0" collapsed="false">
      <c r="A5" s="30" t="s">
        <v>1277</v>
      </c>
      <c r="B5" s="30"/>
      <c r="C5" s="30"/>
      <c r="D5" s="30"/>
      <c r="E5" s="30"/>
      <c r="F5" s="30"/>
      <c r="G5" s="30"/>
      <c r="H5" s="30"/>
    </row>
    <row r="6" customFormat="false" ht="27" hidden="false" customHeight="true" outlineLevel="0" collapsed="false">
      <c r="A6" s="4"/>
      <c r="B6" s="30"/>
      <c r="C6" s="30"/>
      <c r="D6" s="30"/>
      <c r="E6" s="30"/>
      <c r="F6" s="30"/>
      <c r="G6" s="30"/>
      <c r="H6" s="30"/>
    </row>
    <row r="7" customFormat="false" ht="42" hidden="false" customHeight="true" outlineLevel="0" collapsed="false">
      <c r="A7" s="35" t="s">
        <v>488</v>
      </c>
      <c r="B7" s="41" t="s">
        <v>1278</v>
      </c>
      <c r="C7" s="41"/>
      <c r="D7" s="41"/>
      <c r="E7" s="41"/>
      <c r="F7" s="41"/>
      <c r="G7" s="41"/>
      <c r="H7" s="41"/>
    </row>
    <row r="8" customFormat="false" ht="27" hidden="false" customHeight="true" outlineLevel="0" collapsed="false">
      <c r="A8" s="4" t="s">
        <v>477</v>
      </c>
      <c r="B8" s="30" t="s">
        <v>1279</v>
      </c>
      <c r="C8" s="30"/>
      <c r="D8" s="30"/>
      <c r="E8" s="30"/>
      <c r="F8" s="30"/>
      <c r="G8" s="30"/>
      <c r="H8" s="30"/>
    </row>
    <row r="9" customFormat="false" ht="27" hidden="false" customHeight="true" outlineLevel="0" collapsed="false">
      <c r="A9" s="4" t="s">
        <v>53</v>
      </c>
      <c r="B9" s="30" t="s">
        <v>1280</v>
      </c>
      <c r="C9" s="30"/>
      <c r="D9" s="30"/>
      <c r="E9" s="30"/>
      <c r="F9" s="30"/>
      <c r="G9" s="30"/>
      <c r="H9" s="30"/>
    </row>
    <row r="10" customFormat="false" ht="27" hidden="false" customHeight="true" outlineLevel="0" collapsed="false">
      <c r="A10" s="4" t="s">
        <v>480</v>
      </c>
      <c r="B10" s="30" t="s">
        <v>1281</v>
      </c>
      <c r="C10" s="30"/>
      <c r="D10" s="30"/>
      <c r="E10" s="30"/>
      <c r="F10" s="30"/>
      <c r="G10" s="30"/>
      <c r="H10" s="30"/>
    </row>
    <row r="11" customFormat="false" ht="27" hidden="false" customHeight="true" outlineLevel="0" collapsed="false">
      <c r="A11" s="4" t="s">
        <v>482</v>
      </c>
      <c r="B11" s="30" t="s">
        <v>1282</v>
      </c>
      <c r="C11" s="30"/>
      <c r="D11" s="30"/>
      <c r="E11" s="30"/>
      <c r="F11" s="30"/>
      <c r="G11" s="30"/>
      <c r="H11" s="30"/>
    </row>
    <row r="12" customFormat="false" ht="27" hidden="false" customHeight="true" outlineLevel="0" collapsed="false">
      <c r="A12" s="4" t="s">
        <v>484</v>
      </c>
      <c r="B12" s="30" t="s">
        <v>1283</v>
      </c>
      <c r="C12" s="30"/>
      <c r="D12" s="30"/>
      <c r="E12" s="30"/>
      <c r="F12" s="30"/>
      <c r="G12" s="30"/>
      <c r="H12" s="30"/>
    </row>
    <row r="13" customFormat="false" ht="27" hidden="false" customHeight="true" outlineLevel="0" collapsed="false">
      <c r="A13" s="4" t="s">
        <v>486</v>
      </c>
      <c r="B13" s="30" t="s">
        <v>1284</v>
      </c>
      <c r="C13" s="30"/>
      <c r="D13" s="30"/>
      <c r="E13" s="30"/>
      <c r="F13" s="30"/>
      <c r="G13" s="30"/>
      <c r="H13" s="30"/>
    </row>
    <row r="14" customFormat="false" ht="27" hidden="false" customHeight="true" outlineLevel="0" collapsed="false">
      <c r="A14" s="4"/>
      <c r="B14" s="30"/>
      <c r="C14" s="30"/>
      <c r="D14" s="30"/>
      <c r="E14" s="30"/>
      <c r="F14" s="30"/>
      <c r="G14" s="30"/>
      <c r="H14" s="30"/>
    </row>
    <row r="15" customFormat="false" ht="27" hidden="false" customHeight="true" outlineLevel="0" collapsed="false">
      <c r="A15" s="4"/>
      <c r="B15" s="30"/>
      <c r="C15" s="30"/>
      <c r="D15" s="30"/>
      <c r="E15" s="30"/>
      <c r="F15" s="30"/>
      <c r="G15" s="30"/>
      <c r="H15" s="30"/>
    </row>
    <row r="16" customFormat="false" ht="27" hidden="false" customHeight="true" outlineLevel="0" collapsed="false">
      <c r="A16" s="4"/>
      <c r="B16" s="30"/>
      <c r="C16" s="30"/>
      <c r="D16" s="30"/>
      <c r="E16" s="30"/>
      <c r="F16" s="30"/>
      <c r="G16" s="30"/>
      <c r="H16" s="30"/>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IFERROR(HYPERLINK("#'06_Definitions'!A1","Définitions   →   06_Definitions"),"Définitions   →   06_Definitions")</f>
        <v>Définitions   →   06_Definitions</v>
      </c>
      <c r="B20" s="34"/>
      <c r="C20" s="34"/>
      <c r="D20" s="34"/>
      <c r="E20" s="34"/>
      <c r="F20" s="34"/>
      <c r="G20" s="34"/>
      <c r="H20" s="34"/>
    </row>
    <row r="21" customFormat="false" ht="30.75" hidden="false" customHeight="true" outlineLevel="0" collapsed="false">
      <c r="A21" s="34" t="str">
        <f aca="false">IFERROR(HYPERLINK("#'06_Journal_usages'!A1","Journal usages   →   06_Journal_usages"),"Journal usages   →   06_Journal_usages")</f>
        <v>Journal usages   →   06_Journal_usages</v>
      </c>
      <c r="B21" s="34"/>
      <c r="C21" s="34"/>
      <c r="D21" s="34"/>
      <c r="E21" s="34"/>
      <c r="F21" s="34"/>
      <c r="G21" s="34"/>
      <c r="H21" s="34"/>
    </row>
    <row r="22" customFormat="false" ht="30.75" hidden="false" customHeight="true" outlineLevel="0" collapsed="false">
      <c r="A22" s="34" t="str">
        <f aca="false">IFERROR(HYPERLINK("#'06_Tableau_de_bord'!A1","Tableau de bord   →   06_Tableau_de_bord"),"Tableau de bord   →   06_Tableau_de_bord")</f>
        <v>Tableau de bord   →   06_Tableau_de_bord</v>
      </c>
      <c r="B22" s="34"/>
      <c r="C22" s="34"/>
      <c r="D22" s="34"/>
      <c r="E22" s="34"/>
      <c r="F22" s="34"/>
      <c r="G22" s="34"/>
      <c r="H22" s="34"/>
    </row>
    <row r="24" customFormat="false" ht="36.75" hidden="false" customHeight="true" outlineLevel="0" collapsed="false">
      <c r="A24" s="11" t="s">
        <v>1285</v>
      </c>
      <c r="B24" s="11"/>
      <c r="C24" s="11"/>
      <c r="D24" s="11"/>
      <c r="E24" s="11"/>
      <c r="F24" s="11"/>
      <c r="G24" s="11"/>
      <c r="H24" s="11"/>
    </row>
  </sheetData>
  <mergeCells count="22">
    <mergeCell ref="A1:C1"/>
    <mergeCell ref="D1:F1"/>
    <mergeCell ref="G1:H1"/>
    <mergeCell ref="A2:H2"/>
    <mergeCell ref="A4:H4"/>
    <mergeCell ref="A5:H5"/>
    <mergeCell ref="B6:H6"/>
    <mergeCell ref="B7:H7"/>
    <mergeCell ref="B8:H8"/>
    <mergeCell ref="B9:H9"/>
    <mergeCell ref="B10:H10"/>
    <mergeCell ref="B11:H11"/>
    <mergeCell ref="B12:H12"/>
    <mergeCell ref="B13:H13"/>
    <mergeCell ref="B14:H14"/>
    <mergeCell ref="B15:H15"/>
    <mergeCell ref="B16:H16"/>
    <mergeCell ref="A19:H19"/>
    <mergeCell ref="A20:H20"/>
    <mergeCell ref="A21:H21"/>
    <mergeCell ref="A22:H22"/>
    <mergeCell ref="A24:H2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0"/>
    <col collapsed="false" customWidth="true" hidden="false" outlineLevel="0" max="2" min="2" style="1" width="13"/>
    <col collapsed="false" customWidth="true" hidden="false" outlineLevel="0" max="3" min="3" style="1" width="34"/>
    <col collapsed="false" customWidth="true" hidden="false" outlineLevel="0" max="4" min="4" style="1" width="17"/>
    <col collapsed="false" customWidth="true" hidden="false" outlineLevel="0" max="5" min="5" style="1" width="25"/>
    <col collapsed="false" customWidth="true" hidden="false" outlineLevel="0" max="6" min="6" style="1" width="14"/>
    <col collapsed="false" customWidth="true" hidden="false" outlineLevel="0" max="7" min="7" style="1" width="19"/>
    <col collapsed="false" customWidth="true" hidden="false" outlineLevel="0" max="8" min="8" style="1" width="22"/>
    <col collapsed="false" customWidth="true" hidden="false" outlineLevel="0" max="9" min="9" style="1" width="13"/>
    <col collapsed="false" customWidth="true" hidden="false" outlineLevel="0" max="10" min="10" style="1" width="18"/>
    <col collapsed="false" customWidth="true" hidden="false" outlineLevel="0" max="11" min="11" style="1" width="13"/>
    <col collapsed="false" customWidth="true" hidden="false" outlineLevel="0" max="12" min="12" style="1" width="19"/>
  </cols>
  <sheetData>
    <row r="1" customFormat="false" ht="24.75" hidden="false" customHeight="true" outlineLevel="0" collapsed="false">
      <c r="A1" s="31" t="str">
        <f aca="false">IFERROR(HYPERLINK("#'00_Accueil'!A1","ACCUEIL"),"ACCUEIL")</f>
        <v>ACCUEIL</v>
      </c>
      <c r="B1" s="31"/>
      <c r="C1" s="31"/>
      <c r="D1" s="31" t="str">
        <f aca="false">IFERROR(HYPERLINK("#'06_Guide'!A1","GUIDE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32" t="s">
        <v>1275</v>
      </c>
      <c r="B2" s="32"/>
      <c r="C2" s="32"/>
      <c r="D2" s="32"/>
      <c r="E2" s="32"/>
      <c r="F2" s="32"/>
      <c r="G2" s="32"/>
      <c r="H2" s="32"/>
      <c r="I2" s="32"/>
      <c r="J2" s="32"/>
      <c r="K2" s="32"/>
      <c r="L2" s="32"/>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1286</v>
      </c>
      <c r="B4" s="33"/>
      <c r="C4" s="33"/>
      <c r="D4" s="33"/>
      <c r="E4" s="33"/>
      <c r="F4" s="33"/>
      <c r="G4" s="33"/>
      <c r="H4" s="33"/>
      <c r="I4" s="33"/>
      <c r="J4" s="33"/>
      <c r="K4" s="33"/>
      <c r="L4" s="33"/>
    </row>
    <row r="5" customFormat="false" ht="27" hidden="false" customHeight="true" outlineLevel="0" collapsed="false">
      <c r="A5" s="4"/>
      <c r="B5" s="4"/>
      <c r="C5" s="4"/>
      <c r="D5" s="4"/>
      <c r="E5" s="4"/>
      <c r="F5" s="4"/>
      <c r="G5" s="4"/>
      <c r="H5" s="4"/>
      <c r="I5" s="4"/>
      <c r="J5" s="4"/>
      <c r="K5" s="4"/>
      <c r="L5" s="4"/>
    </row>
    <row r="6" customFormat="false" ht="42" hidden="false" customHeight="true" outlineLevel="0" collapsed="false">
      <c r="A6" s="35" t="s">
        <v>1287</v>
      </c>
      <c r="B6" s="35" t="s">
        <v>981</v>
      </c>
      <c r="C6" s="35" t="s">
        <v>1288</v>
      </c>
      <c r="D6" s="35" t="s">
        <v>1289</v>
      </c>
      <c r="E6" s="35" t="s">
        <v>1290</v>
      </c>
      <c r="F6" s="35" t="s">
        <v>1291</v>
      </c>
      <c r="G6" s="35" t="s">
        <v>419</v>
      </c>
      <c r="H6" s="35" t="s">
        <v>568</v>
      </c>
      <c r="I6" s="35" t="s">
        <v>494</v>
      </c>
      <c r="J6" s="35" t="s">
        <v>592</v>
      </c>
      <c r="K6" s="35" t="s">
        <v>1292</v>
      </c>
      <c r="L6" s="35" t="s">
        <v>476</v>
      </c>
    </row>
    <row r="7" customFormat="false" ht="42" hidden="false" customHeight="true" outlineLevel="0" collapsed="false">
      <c r="A7" s="4" t="s">
        <v>1293</v>
      </c>
      <c r="B7" s="4" t="s">
        <v>1044</v>
      </c>
      <c r="C7" s="4" t="s">
        <v>1294</v>
      </c>
      <c r="D7" s="4" t="s">
        <v>1295</v>
      </c>
      <c r="E7" s="4" t="s">
        <v>1296</v>
      </c>
      <c r="F7" s="4" t="s">
        <v>1297</v>
      </c>
      <c r="G7" s="4" t="s">
        <v>1298</v>
      </c>
      <c r="H7" s="4" t="s">
        <v>1299</v>
      </c>
      <c r="I7" s="4" t="s">
        <v>685</v>
      </c>
      <c r="J7" s="4" t="s">
        <v>767</v>
      </c>
      <c r="K7" s="4"/>
      <c r="L7" s="4" t="s">
        <v>1300</v>
      </c>
    </row>
    <row r="8" customFormat="false" ht="42" hidden="false" customHeight="true" outlineLevel="0" collapsed="false">
      <c r="A8" s="4" t="s">
        <v>1301</v>
      </c>
      <c r="B8" s="4" t="s">
        <v>1302</v>
      </c>
      <c r="C8" s="4" t="s">
        <v>1303</v>
      </c>
      <c r="D8" s="4" t="s">
        <v>1047</v>
      </c>
      <c r="E8" s="4" t="s">
        <v>1304</v>
      </c>
      <c r="F8" s="4" t="s">
        <v>1297</v>
      </c>
      <c r="G8" s="4" t="s">
        <v>1305</v>
      </c>
      <c r="H8" s="4" t="s">
        <v>1306</v>
      </c>
      <c r="I8" s="4" t="s">
        <v>685</v>
      </c>
      <c r="J8" s="4" t="s">
        <v>572</v>
      </c>
      <c r="K8" s="4"/>
      <c r="L8" s="4" t="s">
        <v>1307</v>
      </c>
    </row>
    <row r="9" customFormat="false" ht="42" hidden="false" customHeight="true" outlineLevel="0" collapsed="false">
      <c r="A9" s="4" t="s">
        <v>1308</v>
      </c>
      <c r="B9" s="4" t="s">
        <v>1052</v>
      </c>
      <c r="C9" s="4" t="s">
        <v>1309</v>
      </c>
      <c r="D9" s="4" t="s">
        <v>1310</v>
      </c>
      <c r="E9" s="4" t="s">
        <v>1311</v>
      </c>
      <c r="F9" s="4" t="s">
        <v>1297</v>
      </c>
      <c r="G9" s="4" t="s">
        <v>677</v>
      </c>
      <c r="H9" s="4" t="s">
        <v>1312</v>
      </c>
      <c r="I9" s="4" t="s">
        <v>1313</v>
      </c>
      <c r="J9" s="4" t="s">
        <v>570</v>
      </c>
      <c r="K9" s="4"/>
      <c r="L9" s="4" t="s">
        <v>1314</v>
      </c>
    </row>
    <row r="10" customFormat="false" ht="42" hidden="false" customHeight="true" outlineLevel="0" collapsed="false">
      <c r="A10" s="4" t="s">
        <v>1315</v>
      </c>
      <c r="B10" s="4" t="s">
        <v>1316</v>
      </c>
      <c r="C10" s="4" t="s">
        <v>1317</v>
      </c>
      <c r="D10" s="4" t="s">
        <v>1318</v>
      </c>
      <c r="E10" s="4" t="s">
        <v>1319</v>
      </c>
      <c r="F10" s="4" t="s">
        <v>1320</v>
      </c>
      <c r="G10" s="4" t="s">
        <v>700</v>
      </c>
      <c r="H10" s="4" t="s">
        <v>1321</v>
      </c>
      <c r="I10" s="4" t="s">
        <v>678</v>
      </c>
      <c r="J10" s="4" t="s">
        <v>572</v>
      </c>
      <c r="K10" s="4"/>
      <c r="L10" s="4" t="s">
        <v>1322</v>
      </c>
    </row>
    <row r="11" customFormat="false" ht="42" hidden="false" customHeight="true" outlineLevel="0" collapsed="false">
      <c r="A11" s="4" t="s">
        <v>1323</v>
      </c>
      <c r="B11" s="4" t="s">
        <v>1054</v>
      </c>
      <c r="C11" s="4" t="s">
        <v>1324</v>
      </c>
      <c r="D11" s="4" t="s">
        <v>1325</v>
      </c>
      <c r="E11" s="4" t="s">
        <v>1326</v>
      </c>
      <c r="F11" s="4" t="s">
        <v>1327</v>
      </c>
      <c r="G11" s="4" t="s">
        <v>1328</v>
      </c>
      <c r="H11" s="4" t="s">
        <v>1329</v>
      </c>
      <c r="I11" s="4" t="s">
        <v>1330</v>
      </c>
      <c r="J11" s="4" t="s">
        <v>686</v>
      </c>
      <c r="K11" s="4"/>
      <c r="L11" s="4" t="s">
        <v>1331</v>
      </c>
    </row>
    <row r="12" customFormat="false" ht="27" hidden="false" customHeight="true" outlineLevel="0" collapsed="false">
      <c r="A12" s="4"/>
      <c r="B12" s="4"/>
      <c r="C12" s="4"/>
      <c r="D12" s="4"/>
      <c r="E12" s="4"/>
      <c r="F12" s="4"/>
      <c r="G12" s="4"/>
      <c r="H12" s="4"/>
      <c r="I12" s="4"/>
      <c r="J12" s="4"/>
      <c r="K12" s="4"/>
      <c r="L12" s="4"/>
    </row>
    <row r="13" customFormat="false" ht="27" hidden="false" customHeight="true" outlineLevel="0" collapsed="false">
      <c r="A13" s="4"/>
      <c r="B13" s="4"/>
      <c r="C13" s="4"/>
      <c r="D13" s="4"/>
      <c r="E13" s="4"/>
      <c r="F13" s="4"/>
      <c r="G13" s="4"/>
      <c r="H13" s="4"/>
      <c r="I13" s="4"/>
      <c r="J13" s="4"/>
      <c r="K13" s="4"/>
      <c r="L13" s="4"/>
    </row>
    <row r="14" customFormat="false" ht="27" hidden="false" customHeight="true" outlineLevel="0" collapsed="false">
      <c r="A14" s="4"/>
      <c r="B14" s="4"/>
      <c r="C14" s="4"/>
      <c r="D14" s="4"/>
      <c r="E14" s="4"/>
      <c r="F14" s="4"/>
      <c r="G14" s="4"/>
      <c r="H14" s="4"/>
      <c r="I14" s="4"/>
      <c r="J14" s="4"/>
      <c r="K14" s="4"/>
      <c r="L14" s="4"/>
    </row>
    <row r="15" customFormat="false" ht="27" hidden="false" customHeight="true" outlineLevel="0" collapsed="false">
      <c r="A15" s="4"/>
      <c r="B15" s="4"/>
      <c r="C15" s="4"/>
      <c r="D15" s="4"/>
      <c r="E15" s="4"/>
      <c r="F15" s="4"/>
      <c r="G15" s="4"/>
      <c r="H15" s="4"/>
      <c r="I15" s="4"/>
      <c r="J15" s="4"/>
      <c r="K15" s="4"/>
      <c r="L15" s="4"/>
    </row>
    <row r="16" customFormat="false" ht="27" hidden="false" customHeight="true" outlineLevel="0" collapsed="false">
      <c r="A16" s="4"/>
      <c r="B16" s="4"/>
      <c r="C16" s="4"/>
      <c r="D16" s="4"/>
      <c r="E16" s="4"/>
      <c r="F16" s="4"/>
      <c r="G16" s="4"/>
      <c r="H16" s="4"/>
      <c r="I16" s="4"/>
      <c r="J16" s="4"/>
      <c r="K16" s="4"/>
      <c r="L16" s="4"/>
    </row>
  </sheetData>
  <mergeCells count="5">
    <mergeCell ref="A1:C1"/>
    <mergeCell ref="D1:F1"/>
    <mergeCell ref="G1:L1"/>
    <mergeCell ref="A2:L2"/>
    <mergeCell ref="A4:L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7" min="2" style="1" width="13"/>
    <col collapsed="false" customWidth="true" hidden="false" outlineLevel="0" max="8" min="8" style="1" width="18"/>
    <col collapsed="false" customWidth="true" hidden="false" outlineLevel="0" max="11" min="9" style="1" width="13"/>
  </cols>
  <sheetData>
    <row r="1" customFormat="false" ht="24.75" hidden="false" customHeight="true" outlineLevel="0" collapsed="false">
      <c r="A1" s="31" t="str">
        <f aca="false">IFERROR(HYPERLINK("#'00_Accueil'!A1","ACCUEIL"),"ACCUEIL")</f>
        <v>ACCUEIL</v>
      </c>
      <c r="B1" s="31"/>
      <c r="C1" s="31"/>
      <c r="D1" s="31" t="str">
        <f aca="false">IFERROR(HYPERLINK("#'06_Guide'!A1","GUIDE DU MODULE"),"GUIDE DU MODULE")</f>
        <v>GUIDE DU MODULE</v>
      </c>
      <c r="E1" s="31"/>
      <c r="F1" s="31"/>
      <c r="G1" s="31" t="str">
        <f aca="false">IFERROR(HYPERLINK("#'00_Sommaire'!A1","TOUTES LES FEUILLES"),"TOUTES LES FEUILLES")</f>
        <v>TOUTES LES FEUILLES</v>
      </c>
      <c r="H1" s="31"/>
      <c r="I1" s="31"/>
      <c r="J1" s="31"/>
      <c r="K1" s="31"/>
    </row>
    <row r="2" customFormat="false" ht="24" hidden="false" customHeight="true" outlineLevel="0" collapsed="false">
      <c r="A2" s="32" t="s">
        <v>1275</v>
      </c>
      <c r="B2" s="32"/>
      <c r="C2" s="32"/>
      <c r="D2" s="32"/>
      <c r="E2" s="32"/>
      <c r="F2" s="32"/>
      <c r="G2" s="32"/>
      <c r="H2" s="32"/>
      <c r="I2" s="32"/>
      <c r="J2" s="32"/>
      <c r="K2" s="32"/>
    </row>
    <row r="3" customFormat="false" ht="9" hidden="false" customHeight="true" outlineLevel="0" collapsed="false">
      <c r="A3" s="4"/>
      <c r="B3" s="4"/>
      <c r="C3" s="4"/>
      <c r="D3" s="4"/>
      <c r="E3" s="4"/>
      <c r="F3" s="4"/>
      <c r="G3" s="4"/>
      <c r="H3" s="4"/>
      <c r="I3" s="4"/>
      <c r="J3" s="4"/>
      <c r="K3" s="4"/>
    </row>
    <row r="4" customFormat="false" ht="45.75" hidden="false" customHeight="true" outlineLevel="0" collapsed="false">
      <c r="A4" s="33" t="s">
        <v>1332</v>
      </c>
      <c r="B4" s="33"/>
      <c r="C4" s="33"/>
      <c r="D4" s="33"/>
      <c r="E4" s="33"/>
      <c r="F4" s="33"/>
      <c r="G4" s="33"/>
      <c r="H4" s="33"/>
      <c r="I4" s="33"/>
      <c r="J4" s="33"/>
      <c r="K4" s="33"/>
    </row>
    <row r="5" customFormat="false" ht="27" hidden="false" customHeight="true" outlineLevel="0" collapsed="false">
      <c r="A5" s="4"/>
      <c r="B5" s="4"/>
      <c r="C5" s="4"/>
      <c r="D5" s="4"/>
      <c r="E5" s="4"/>
      <c r="F5" s="4"/>
      <c r="G5" s="4"/>
      <c r="H5" s="4"/>
      <c r="I5" s="4"/>
      <c r="J5" s="4"/>
      <c r="K5" s="4"/>
    </row>
    <row r="6" customFormat="false" ht="42" hidden="false" customHeight="true" outlineLevel="0" collapsed="false">
      <c r="A6" s="35" t="s">
        <v>583</v>
      </c>
      <c r="B6" s="35" t="s">
        <v>1057</v>
      </c>
      <c r="C6" s="35" t="s">
        <v>779</v>
      </c>
      <c r="D6" s="35" t="s">
        <v>1058</v>
      </c>
      <c r="E6" s="35" t="s">
        <v>861</v>
      </c>
      <c r="F6" s="35" t="s">
        <v>1059</v>
      </c>
      <c r="G6" s="35" t="s">
        <v>85</v>
      </c>
      <c r="H6" s="35" t="s">
        <v>1060</v>
      </c>
      <c r="I6" s="35" t="s">
        <v>1333</v>
      </c>
      <c r="J6" s="35" t="s">
        <v>1061</v>
      </c>
      <c r="K6" s="35" t="s">
        <v>1062</v>
      </c>
    </row>
    <row r="7" customFormat="false" ht="27" hidden="false" customHeight="true" outlineLevel="0" collapsed="false">
      <c r="A7" s="47"/>
      <c r="B7" s="38"/>
      <c r="C7" s="38"/>
      <c r="D7" s="38"/>
      <c r="E7" s="38"/>
      <c r="F7" s="38" t="s">
        <v>1063</v>
      </c>
      <c r="G7" s="38"/>
      <c r="H7" s="38"/>
      <c r="I7" s="38" t="s">
        <v>280</v>
      </c>
      <c r="J7" s="38" t="s">
        <v>1064</v>
      </c>
      <c r="K7" s="38"/>
    </row>
    <row r="8" customFormat="false" ht="27" hidden="false" customHeight="true" outlineLevel="0" collapsed="false">
      <c r="A8" s="47"/>
      <c r="B8" s="38"/>
      <c r="C8" s="38"/>
      <c r="D8" s="38"/>
      <c r="E8" s="38"/>
      <c r="F8" s="38" t="s">
        <v>1063</v>
      </c>
      <c r="G8" s="38"/>
      <c r="H8" s="38"/>
      <c r="I8" s="38" t="s">
        <v>280</v>
      </c>
      <c r="J8" s="38" t="s">
        <v>1064</v>
      </c>
      <c r="K8" s="38"/>
    </row>
    <row r="9" customFormat="false" ht="27" hidden="false" customHeight="true" outlineLevel="0" collapsed="false">
      <c r="A9" s="47"/>
      <c r="B9" s="38"/>
      <c r="C9" s="38"/>
      <c r="D9" s="38"/>
      <c r="E9" s="38"/>
      <c r="F9" s="38" t="s">
        <v>1063</v>
      </c>
      <c r="G9" s="38"/>
      <c r="H9" s="38"/>
      <c r="I9" s="38" t="s">
        <v>280</v>
      </c>
      <c r="J9" s="38" t="s">
        <v>1064</v>
      </c>
      <c r="K9" s="38"/>
    </row>
    <row r="10" customFormat="false" ht="27" hidden="false" customHeight="true" outlineLevel="0" collapsed="false">
      <c r="A10" s="47"/>
      <c r="B10" s="38"/>
      <c r="C10" s="38"/>
      <c r="D10" s="38"/>
      <c r="E10" s="38"/>
      <c r="F10" s="38" t="s">
        <v>1063</v>
      </c>
      <c r="G10" s="38"/>
      <c r="H10" s="38"/>
      <c r="I10" s="38" t="s">
        <v>280</v>
      </c>
      <c r="J10" s="38" t="s">
        <v>1064</v>
      </c>
      <c r="K10" s="38"/>
    </row>
    <row r="11" customFormat="false" ht="27" hidden="false" customHeight="true" outlineLevel="0" collapsed="false">
      <c r="A11" s="47"/>
      <c r="B11" s="38"/>
      <c r="C11" s="38"/>
      <c r="D11" s="38"/>
      <c r="E11" s="38"/>
      <c r="F11" s="38" t="s">
        <v>1063</v>
      </c>
      <c r="G11" s="38"/>
      <c r="H11" s="38"/>
      <c r="I11" s="38" t="s">
        <v>280</v>
      </c>
      <c r="J11" s="38" t="s">
        <v>1064</v>
      </c>
      <c r="K11" s="38"/>
    </row>
    <row r="12" customFormat="false" ht="27" hidden="false" customHeight="true" outlineLevel="0" collapsed="false">
      <c r="A12" s="47"/>
      <c r="B12" s="38"/>
      <c r="C12" s="38"/>
      <c r="D12" s="38"/>
      <c r="E12" s="38"/>
      <c r="F12" s="38" t="s">
        <v>1063</v>
      </c>
      <c r="G12" s="38"/>
      <c r="H12" s="38"/>
      <c r="I12" s="38" t="s">
        <v>280</v>
      </c>
      <c r="J12" s="38" t="s">
        <v>1064</v>
      </c>
      <c r="K12" s="38"/>
    </row>
    <row r="13" customFormat="false" ht="27" hidden="false" customHeight="true" outlineLevel="0" collapsed="false">
      <c r="A13" s="47"/>
      <c r="B13" s="38"/>
      <c r="C13" s="38"/>
      <c r="D13" s="38"/>
      <c r="E13" s="38"/>
      <c r="F13" s="38" t="s">
        <v>1063</v>
      </c>
      <c r="G13" s="38"/>
      <c r="H13" s="38"/>
      <c r="I13" s="38" t="s">
        <v>280</v>
      </c>
      <c r="J13" s="38" t="s">
        <v>1064</v>
      </c>
      <c r="K13" s="38"/>
    </row>
    <row r="14" customFormat="false" ht="27" hidden="false" customHeight="true" outlineLevel="0" collapsed="false">
      <c r="A14" s="47"/>
      <c r="B14" s="38"/>
      <c r="C14" s="38"/>
      <c r="D14" s="38"/>
      <c r="E14" s="38"/>
      <c r="F14" s="38" t="s">
        <v>1063</v>
      </c>
      <c r="G14" s="38"/>
      <c r="H14" s="38"/>
      <c r="I14" s="38" t="s">
        <v>280</v>
      </c>
      <c r="J14" s="38" t="s">
        <v>1064</v>
      </c>
      <c r="K14" s="38"/>
    </row>
    <row r="15" customFormat="false" ht="27" hidden="false" customHeight="true" outlineLevel="0" collapsed="false">
      <c r="A15" s="47"/>
      <c r="B15" s="38"/>
      <c r="C15" s="38"/>
      <c r="D15" s="38"/>
      <c r="E15" s="38"/>
      <c r="F15" s="38" t="s">
        <v>1063</v>
      </c>
      <c r="G15" s="38"/>
      <c r="H15" s="38"/>
      <c r="I15" s="38" t="s">
        <v>280</v>
      </c>
      <c r="J15" s="38" t="s">
        <v>1064</v>
      </c>
      <c r="K15" s="38"/>
    </row>
    <row r="16" customFormat="false" ht="27" hidden="false" customHeight="true" outlineLevel="0" collapsed="false">
      <c r="A16" s="47"/>
      <c r="B16" s="38"/>
      <c r="C16" s="38"/>
      <c r="D16" s="38"/>
      <c r="E16" s="38"/>
      <c r="F16" s="38" t="s">
        <v>1063</v>
      </c>
      <c r="G16" s="38"/>
      <c r="H16" s="38"/>
      <c r="I16" s="38" t="s">
        <v>280</v>
      </c>
      <c r="J16" s="38" t="s">
        <v>1064</v>
      </c>
      <c r="K16" s="38"/>
    </row>
    <row r="17" customFormat="false" ht="27" hidden="false" customHeight="true" outlineLevel="0" collapsed="false">
      <c r="A17" s="47"/>
      <c r="B17" s="38"/>
      <c r="C17" s="38"/>
      <c r="D17" s="38"/>
      <c r="E17" s="38"/>
      <c r="F17" s="38" t="s">
        <v>1063</v>
      </c>
      <c r="G17" s="38"/>
      <c r="H17" s="38"/>
      <c r="I17" s="38" t="s">
        <v>280</v>
      </c>
      <c r="J17" s="38" t="s">
        <v>1064</v>
      </c>
      <c r="K17" s="38"/>
    </row>
    <row r="18" customFormat="false" ht="27" hidden="false" customHeight="true" outlineLevel="0" collapsed="false">
      <c r="A18" s="47"/>
      <c r="B18" s="38"/>
      <c r="C18" s="38"/>
      <c r="D18" s="38"/>
      <c r="E18" s="38"/>
      <c r="F18" s="38" t="s">
        <v>1063</v>
      </c>
      <c r="G18" s="38"/>
      <c r="H18" s="38"/>
      <c r="I18" s="38" t="s">
        <v>280</v>
      </c>
      <c r="J18" s="38" t="s">
        <v>1064</v>
      </c>
      <c r="K18" s="38"/>
    </row>
    <row r="19" customFormat="false" ht="27" hidden="false" customHeight="true" outlineLevel="0" collapsed="false">
      <c r="A19" s="47"/>
      <c r="B19" s="38"/>
      <c r="C19" s="38"/>
      <c r="D19" s="38"/>
      <c r="E19" s="38"/>
      <c r="F19" s="38" t="s">
        <v>1063</v>
      </c>
      <c r="G19" s="38"/>
      <c r="H19" s="38"/>
      <c r="I19" s="38" t="s">
        <v>280</v>
      </c>
      <c r="J19" s="38" t="s">
        <v>1064</v>
      </c>
      <c r="K19" s="38"/>
    </row>
    <row r="20" customFormat="false" ht="27" hidden="false" customHeight="true" outlineLevel="0" collapsed="false">
      <c r="A20" s="47"/>
      <c r="B20" s="38"/>
      <c r="C20" s="38"/>
      <c r="D20" s="38"/>
      <c r="E20" s="38"/>
      <c r="F20" s="38" t="s">
        <v>1063</v>
      </c>
      <c r="G20" s="38"/>
      <c r="H20" s="38"/>
      <c r="I20" s="38" t="s">
        <v>280</v>
      </c>
      <c r="J20" s="38" t="s">
        <v>1064</v>
      </c>
      <c r="K20" s="38"/>
    </row>
    <row r="21" customFormat="false" ht="27" hidden="false" customHeight="true" outlineLevel="0" collapsed="false">
      <c r="A21" s="47"/>
      <c r="B21" s="38"/>
      <c r="C21" s="38"/>
      <c r="D21" s="38"/>
      <c r="E21" s="38"/>
      <c r="F21" s="38" t="s">
        <v>1063</v>
      </c>
      <c r="G21" s="38"/>
      <c r="H21" s="38"/>
      <c r="I21" s="38" t="s">
        <v>280</v>
      </c>
      <c r="J21" s="38" t="s">
        <v>1064</v>
      </c>
      <c r="K21" s="38"/>
    </row>
    <row r="22" customFormat="false" ht="27" hidden="false" customHeight="true" outlineLevel="0" collapsed="false">
      <c r="A22" s="47"/>
      <c r="B22" s="38"/>
      <c r="C22" s="38"/>
      <c r="D22" s="38"/>
      <c r="E22" s="38"/>
      <c r="F22" s="38" t="s">
        <v>1063</v>
      </c>
      <c r="G22" s="38"/>
      <c r="H22" s="38"/>
      <c r="I22" s="38" t="s">
        <v>280</v>
      </c>
      <c r="J22" s="38" t="s">
        <v>1064</v>
      </c>
      <c r="K22" s="38"/>
    </row>
    <row r="23" customFormat="false" ht="27" hidden="false" customHeight="true" outlineLevel="0" collapsed="false">
      <c r="A23" s="47"/>
      <c r="B23" s="38"/>
      <c r="C23" s="38"/>
      <c r="D23" s="38"/>
      <c r="E23" s="38"/>
      <c r="F23" s="38" t="s">
        <v>1063</v>
      </c>
      <c r="G23" s="38"/>
      <c r="H23" s="38"/>
      <c r="I23" s="38" t="s">
        <v>280</v>
      </c>
      <c r="J23" s="38" t="s">
        <v>1064</v>
      </c>
      <c r="K23" s="38"/>
    </row>
    <row r="24" customFormat="false" ht="27" hidden="false" customHeight="true" outlineLevel="0" collapsed="false">
      <c r="A24" s="47"/>
      <c r="B24" s="38"/>
      <c r="C24" s="38"/>
      <c r="D24" s="38"/>
      <c r="E24" s="38"/>
      <c r="F24" s="38" t="s">
        <v>1063</v>
      </c>
      <c r="G24" s="38"/>
      <c r="H24" s="38"/>
      <c r="I24" s="38" t="s">
        <v>280</v>
      </c>
      <c r="J24" s="38" t="s">
        <v>1064</v>
      </c>
      <c r="K24" s="38"/>
    </row>
    <row r="25" customFormat="false" ht="27" hidden="false" customHeight="true" outlineLevel="0" collapsed="false">
      <c r="A25" s="47"/>
      <c r="B25" s="38"/>
      <c r="C25" s="38"/>
      <c r="D25" s="38"/>
      <c r="E25" s="38"/>
      <c r="F25" s="38" t="s">
        <v>1063</v>
      </c>
      <c r="G25" s="38"/>
      <c r="H25" s="38"/>
      <c r="I25" s="38" t="s">
        <v>280</v>
      </c>
      <c r="J25" s="38" t="s">
        <v>1064</v>
      </c>
      <c r="K25" s="38"/>
    </row>
    <row r="26" customFormat="false" ht="27" hidden="false" customHeight="true" outlineLevel="0" collapsed="false">
      <c r="A26" s="47"/>
      <c r="B26" s="38"/>
      <c r="C26" s="38"/>
      <c r="D26" s="38"/>
      <c r="E26" s="38"/>
      <c r="F26" s="38" t="s">
        <v>1063</v>
      </c>
      <c r="G26" s="38"/>
      <c r="H26" s="38"/>
      <c r="I26" s="38" t="s">
        <v>280</v>
      </c>
      <c r="J26" s="38" t="s">
        <v>1064</v>
      </c>
      <c r="K26" s="38"/>
    </row>
    <row r="27" customFormat="false" ht="27" hidden="false" customHeight="true" outlineLevel="0" collapsed="false">
      <c r="A27" s="47"/>
      <c r="B27" s="38"/>
      <c r="C27" s="38"/>
      <c r="D27" s="38"/>
      <c r="E27" s="38"/>
      <c r="F27" s="38" t="s">
        <v>1063</v>
      </c>
      <c r="G27" s="38"/>
      <c r="H27" s="38"/>
      <c r="I27" s="38" t="s">
        <v>280</v>
      </c>
      <c r="J27" s="38" t="s">
        <v>1064</v>
      </c>
      <c r="K27" s="38"/>
    </row>
    <row r="28" customFormat="false" ht="27" hidden="false" customHeight="true" outlineLevel="0" collapsed="false">
      <c r="A28" s="47"/>
      <c r="B28" s="38"/>
      <c r="C28" s="38"/>
      <c r="D28" s="38"/>
      <c r="E28" s="38"/>
      <c r="F28" s="38" t="s">
        <v>1063</v>
      </c>
      <c r="G28" s="38"/>
      <c r="H28" s="38"/>
      <c r="I28" s="38" t="s">
        <v>280</v>
      </c>
      <c r="J28" s="38" t="s">
        <v>1064</v>
      </c>
      <c r="K28" s="38"/>
    </row>
    <row r="29" customFormat="false" ht="27" hidden="false" customHeight="true" outlineLevel="0" collapsed="false">
      <c r="A29" s="47"/>
      <c r="B29" s="38"/>
      <c r="C29" s="38"/>
      <c r="D29" s="38"/>
      <c r="E29" s="38"/>
      <c r="F29" s="38" t="s">
        <v>1063</v>
      </c>
      <c r="G29" s="38"/>
      <c r="H29" s="38"/>
      <c r="I29" s="38" t="s">
        <v>280</v>
      </c>
      <c r="J29" s="38" t="s">
        <v>1064</v>
      </c>
      <c r="K29" s="38"/>
    </row>
    <row r="30" customFormat="false" ht="27" hidden="false" customHeight="true" outlineLevel="0" collapsed="false">
      <c r="A30" s="47"/>
      <c r="B30" s="38"/>
      <c r="C30" s="38"/>
      <c r="D30" s="38"/>
      <c r="E30" s="38"/>
      <c r="F30" s="38" t="s">
        <v>1063</v>
      </c>
      <c r="G30" s="38"/>
      <c r="H30" s="38"/>
      <c r="I30" s="38" t="s">
        <v>280</v>
      </c>
      <c r="J30" s="38" t="s">
        <v>1064</v>
      </c>
      <c r="K30" s="38"/>
    </row>
    <row r="31" customFormat="false" ht="27" hidden="false" customHeight="true" outlineLevel="0" collapsed="false">
      <c r="A31" s="47"/>
      <c r="B31" s="38"/>
      <c r="C31" s="38"/>
      <c r="D31" s="38"/>
      <c r="E31" s="38"/>
      <c r="F31" s="38" t="s">
        <v>1063</v>
      </c>
      <c r="G31" s="38"/>
      <c r="H31" s="38"/>
      <c r="I31" s="38" t="s">
        <v>280</v>
      </c>
      <c r="J31" s="38" t="s">
        <v>1064</v>
      </c>
      <c r="K31" s="38"/>
    </row>
    <row r="32" customFormat="false" ht="27" hidden="false" customHeight="true" outlineLevel="0" collapsed="false">
      <c r="A32" s="47"/>
      <c r="B32" s="38"/>
      <c r="C32" s="38"/>
      <c r="D32" s="38"/>
      <c r="E32" s="38"/>
      <c r="F32" s="38" t="s">
        <v>1063</v>
      </c>
      <c r="G32" s="38"/>
      <c r="H32" s="38"/>
      <c r="I32" s="38" t="s">
        <v>280</v>
      </c>
      <c r="J32" s="38" t="s">
        <v>1064</v>
      </c>
      <c r="K32" s="38"/>
    </row>
    <row r="33" customFormat="false" ht="27" hidden="false" customHeight="true" outlineLevel="0" collapsed="false">
      <c r="A33" s="47"/>
      <c r="B33" s="38"/>
      <c r="C33" s="38"/>
      <c r="D33" s="38"/>
      <c r="E33" s="38"/>
      <c r="F33" s="38" t="s">
        <v>1063</v>
      </c>
      <c r="G33" s="38"/>
      <c r="H33" s="38"/>
      <c r="I33" s="38" t="s">
        <v>280</v>
      </c>
      <c r="J33" s="38" t="s">
        <v>1064</v>
      </c>
      <c r="K33" s="38"/>
    </row>
    <row r="34" customFormat="false" ht="27" hidden="false" customHeight="true" outlineLevel="0" collapsed="false">
      <c r="A34" s="47"/>
      <c r="B34" s="38"/>
      <c r="C34" s="38"/>
      <c r="D34" s="38"/>
      <c r="E34" s="38"/>
      <c r="F34" s="38" t="s">
        <v>1063</v>
      </c>
      <c r="G34" s="38"/>
      <c r="H34" s="38"/>
      <c r="I34" s="38" t="s">
        <v>280</v>
      </c>
      <c r="J34" s="38" t="s">
        <v>1064</v>
      </c>
      <c r="K34" s="38"/>
    </row>
    <row r="35" customFormat="false" ht="27" hidden="false" customHeight="true" outlineLevel="0" collapsed="false">
      <c r="A35" s="47"/>
      <c r="B35" s="38"/>
      <c r="C35" s="38"/>
      <c r="D35" s="38"/>
      <c r="E35" s="38"/>
      <c r="F35" s="38" t="s">
        <v>1063</v>
      </c>
      <c r="G35" s="38"/>
      <c r="H35" s="38"/>
      <c r="I35" s="38" t="s">
        <v>280</v>
      </c>
      <c r="J35" s="38" t="s">
        <v>1064</v>
      </c>
      <c r="K35" s="38"/>
    </row>
    <row r="36" customFormat="false" ht="27" hidden="false" customHeight="true" outlineLevel="0" collapsed="false">
      <c r="A36" s="47"/>
      <c r="B36" s="38"/>
      <c r="C36" s="38"/>
      <c r="D36" s="38"/>
      <c r="E36" s="38"/>
      <c r="F36" s="38" t="s">
        <v>1063</v>
      </c>
      <c r="G36" s="38"/>
      <c r="H36" s="38"/>
      <c r="I36" s="38" t="s">
        <v>280</v>
      </c>
      <c r="J36" s="38" t="s">
        <v>1064</v>
      </c>
      <c r="K36" s="38"/>
    </row>
    <row r="37" customFormat="false" ht="27" hidden="false" customHeight="true" outlineLevel="0" collapsed="false">
      <c r="A37" s="47"/>
      <c r="B37" s="38"/>
      <c r="C37" s="38"/>
      <c r="D37" s="38"/>
      <c r="E37" s="38"/>
      <c r="F37" s="38" t="s">
        <v>1063</v>
      </c>
      <c r="G37" s="38"/>
      <c r="H37" s="38"/>
      <c r="I37" s="38" t="s">
        <v>280</v>
      </c>
      <c r="J37" s="38" t="s">
        <v>1064</v>
      </c>
      <c r="K37" s="38"/>
    </row>
    <row r="38" customFormat="false" ht="27" hidden="false" customHeight="true" outlineLevel="0" collapsed="false">
      <c r="A38" s="47"/>
      <c r="B38" s="38"/>
      <c r="C38" s="38"/>
      <c r="D38" s="38"/>
      <c r="E38" s="38"/>
      <c r="F38" s="38" t="s">
        <v>1063</v>
      </c>
      <c r="G38" s="38"/>
      <c r="H38" s="38"/>
      <c r="I38" s="38" t="s">
        <v>280</v>
      </c>
      <c r="J38" s="38" t="s">
        <v>1064</v>
      </c>
      <c r="K38" s="38"/>
    </row>
    <row r="39" customFormat="false" ht="27" hidden="false" customHeight="true" outlineLevel="0" collapsed="false">
      <c r="A39" s="47"/>
      <c r="B39" s="38"/>
      <c r="C39" s="38"/>
      <c r="D39" s="38"/>
      <c r="E39" s="38"/>
      <c r="F39" s="38" t="s">
        <v>1063</v>
      </c>
      <c r="G39" s="38"/>
      <c r="H39" s="38"/>
      <c r="I39" s="38" t="s">
        <v>280</v>
      </c>
      <c r="J39" s="38" t="s">
        <v>1064</v>
      </c>
      <c r="K39" s="38"/>
    </row>
    <row r="40" customFormat="false" ht="27" hidden="false" customHeight="true" outlineLevel="0" collapsed="false">
      <c r="A40" s="47"/>
      <c r="B40" s="38"/>
      <c r="C40" s="38"/>
      <c r="D40" s="38"/>
      <c r="E40" s="38"/>
      <c r="F40" s="38" t="s">
        <v>1063</v>
      </c>
      <c r="G40" s="38"/>
      <c r="H40" s="38"/>
      <c r="I40" s="38" t="s">
        <v>280</v>
      </c>
      <c r="J40" s="38" t="s">
        <v>1064</v>
      </c>
      <c r="K40" s="38"/>
    </row>
    <row r="41" customFormat="false" ht="27" hidden="false" customHeight="true" outlineLevel="0" collapsed="false">
      <c r="A41" s="47"/>
      <c r="B41" s="38"/>
      <c r="C41" s="38"/>
      <c r="D41" s="38"/>
      <c r="E41" s="38"/>
      <c r="F41" s="38" t="s">
        <v>1063</v>
      </c>
      <c r="G41" s="38"/>
      <c r="H41" s="38"/>
      <c r="I41" s="38" t="s">
        <v>280</v>
      </c>
      <c r="J41" s="38" t="s">
        <v>1064</v>
      </c>
      <c r="K41" s="38"/>
    </row>
    <row r="42" customFormat="false" ht="27" hidden="false" customHeight="true" outlineLevel="0" collapsed="false">
      <c r="A42" s="47"/>
      <c r="B42" s="38"/>
      <c r="C42" s="38"/>
      <c r="D42" s="38"/>
      <c r="E42" s="38"/>
      <c r="F42" s="38" t="s">
        <v>1063</v>
      </c>
      <c r="G42" s="38"/>
      <c r="H42" s="38"/>
      <c r="I42" s="38" t="s">
        <v>280</v>
      </c>
      <c r="J42" s="38" t="s">
        <v>1064</v>
      </c>
      <c r="K42" s="38"/>
    </row>
    <row r="43" customFormat="false" ht="27" hidden="false" customHeight="true" outlineLevel="0" collapsed="false">
      <c r="A43" s="47"/>
      <c r="B43" s="38"/>
      <c r="C43" s="38"/>
      <c r="D43" s="38"/>
      <c r="E43" s="38"/>
      <c r="F43" s="38" t="s">
        <v>1063</v>
      </c>
      <c r="G43" s="38"/>
      <c r="H43" s="38"/>
      <c r="I43" s="38" t="s">
        <v>280</v>
      </c>
      <c r="J43" s="38" t="s">
        <v>1064</v>
      </c>
      <c r="K43" s="38"/>
    </row>
    <row r="44" customFormat="false" ht="27" hidden="false" customHeight="true" outlineLevel="0" collapsed="false">
      <c r="A44" s="47"/>
      <c r="B44" s="38"/>
      <c r="C44" s="38"/>
      <c r="D44" s="38"/>
      <c r="E44" s="38"/>
      <c r="F44" s="38" t="s">
        <v>1063</v>
      </c>
      <c r="G44" s="38"/>
      <c r="H44" s="38"/>
      <c r="I44" s="38" t="s">
        <v>280</v>
      </c>
      <c r="J44" s="38" t="s">
        <v>1064</v>
      </c>
      <c r="K44" s="38"/>
    </row>
    <row r="45" customFormat="false" ht="27" hidden="false" customHeight="true" outlineLevel="0" collapsed="false">
      <c r="A45" s="47"/>
      <c r="B45" s="38"/>
      <c r="C45" s="38"/>
      <c r="D45" s="38"/>
      <c r="E45" s="38"/>
      <c r="F45" s="38" t="s">
        <v>1063</v>
      </c>
      <c r="G45" s="38"/>
      <c r="H45" s="38"/>
      <c r="I45" s="38" t="s">
        <v>280</v>
      </c>
      <c r="J45" s="38" t="s">
        <v>1064</v>
      </c>
      <c r="K45" s="38"/>
    </row>
    <row r="46" customFormat="false" ht="27" hidden="false" customHeight="true" outlineLevel="0" collapsed="false">
      <c r="A46" s="47"/>
      <c r="B46" s="38"/>
      <c r="C46" s="38"/>
      <c r="D46" s="38"/>
      <c r="E46" s="38"/>
      <c r="F46" s="38" t="s">
        <v>1063</v>
      </c>
      <c r="G46" s="38"/>
      <c r="H46" s="38"/>
      <c r="I46" s="38" t="s">
        <v>280</v>
      </c>
      <c r="J46" s="38" t="s">
        <v>1064</v>
      </c>
      <c r="K46" s="38"/>
    </row>
    <row r="47" customFormat="false" ht="27" hidden="false" customHeight="true" outlineLevel="0" collapsed="false">
      <c r="A47" s="47"/>
      <c r="B47" s="38"/>
      <c r="C47" s="38"/>
      <c r="D47" s="38"/>
      <c r="E47" s="38"/>
      <c r="F47" s="38" t="s">
        <v>1063</v>
      </c>
      <c r="G47" s="38"/>
      <c r="H47" s="38"/>
      <c r="I47" s="38" t="s">
        <v>280</v>
      </c>
      <c r="J47" s="38" t="s">
        <v>1064</v>
      </c>
      <c r="K47" s="38"/>
    </row>
    <row r="48" customFormat="false" ht="27" hidden="false" customHeight="true" outlineLevel="0" collapsed="false">
      <c r="A48" s="47"/>
      <c r="B48" s="38"/>
      <c r="C48" s="38"/>
      <c r="D48" s="38"/>
      <c r="E48" s="38"/>
      <c r="F48" s="38" t="s">
        <v>1063</v>
      </c>
      <c r="G48" s="38"/>
      <c r="H48" s="38"/>
      <c r="I48" s="38" t="s">
        <v>280</v>
      </c>
      <c r="J48" s="38" t="s">
        <v>1064</v>
      </c>
      <c r="K48" s="38"/>
    </row>
    <row r="49" customFormat="false" ht="27" hidden="false" customHeight="true" outlineLevel="0" collapsed="false">
      <c r="A49" s="47"/>
      <c r="B49" s="38"/>
      <c r="C49" s="38"/>
      <c r="D49" s="38"/>
      <c r="E49" s="38"/>
      <c r="F49" s="38" t="s">
        <v>1063</v>
      </c>
      <c r="G49" s="38"/>
      <c r="H49" s="38"/>
      <c r="I49" s="38" t="s">
        <v>280</v>
      </c>
      <c r="J49" s="38" t="s">
        <v>1064</v>
      </c>
      <c r="K49" s="38"/>
    </row>
    <row r="50" customFormat="false" ht="27" hidden="false" customHeight="true" outlineLevel="0" collapsed="false">
      <c r="A50" s="47"/>
      <c r="B50" s="38"/>
      <c r="C50" s="38"/>
      <c r="D50" s="38"/>
      <c r="E50" s="38"/>
      <c r="F50" s="38" t="s">
        <v>1063</v>
      </c>
      <c r="G50" s="38"/>
      <c r="H50" s="38"/>
      <c r="I50" s="38" t="s">
        <v>280</v>
      </c>
      <c r="J50" s="38" t="s">
        <v>1064</v>
      </c>
      <c r="K50" s="38"/>
    </row>
    <row r="51" customFormat="false" ht="27" hidden="false" customHeight="true" outlineLevel="0" collapsed="false">
      <c r="A51" s="47"/>
      <c r="B51" s="38"/>
      <c r="C51" s="38"/>
      <c r="D51" s="38"/>
      <c r="E51" s="38"/>
      <c r="F51" s="38" t="s">
        <v>1063</v>
      </c>
      <c r="G51" s="38"/>
      <c r="H51" s="38"/>
      <c r="I51" s="38" t="s">
        <v>280</v>
      </c>
      <c r="J51" s="38" t="s">
        <v>1064</v>
      </c>
      <c r="K51" s="38"/>
    </row>
    <row r="52" customFormat="false" ht="27" hidden="false" customHeight="true" outlineLevel="0" collapsed="false">
      <c r="A52" s="47"/>
      <c r="B52" s="38"/>
      <c r="C52" s="38"/>
      <c r="D52" s="38"/>
      <c r="E52" s="38"/>
      <c r="F52" s="38" t="s">
        <v>1063</v>
      </c>
      <c r="G52" s="38"/>
      <c r="H52" s="38"/>
      <c r="I52" s="38" t="s">
        <v>280</v>
      </c>
      <c r="J52" s="38" t="s">
        <v>1064</v>
      </c>
      <c r="K52" s="38"/>
    </row>
    <row r="53" customFormat="false" ht="27" hidden="false" customHeight="true" outlineLevel="0" collapsed="false">
      <c r="A53" s="47"/>
      <c r="B53" s="38"/>
      <c r="C53" s="38"/>
      <c r="D53" s="38"/>
      <c r="E53" s="38"/>
      <c r="F53" s="38" t="s">
        <v>1063</v>
      </c>
      <c r="G53" s="38"/>
      <c r="H53" s="38"/>
      <c r="I53" s="38" t="s">
        <v>280</v>
      </c>
      <c r="J53" s="38" t="s">
        <v>1064</v>
      </c>
      <c r="K53" s="38"/>
    </row>
    <row r="54" customFormat="false" ht="27" hidden="false" customHeight="true" outlineLevel="0" collapsed="false">
      <c r="A54" s="47"/>
      <c r="B54" s="38"/>
      <c r="C54" s="38"/>
      <c r="D54" s="38"/>
      <c r="E54" s="38"/>
      <c r="F54" s="38" t="s">
        <v>1063</v>
      </c>
      <c r="G54" s="38"/>
      <c r="H54" s="38"/>
      <c r="I54" s="38" t="s">
        <v>280</v>
      </c>
      <c r="J54" s="38" t="s">
        <v>1064</v>
      </c>
      <c r="K54" s="38"/>
    </row>
    <row r="55" customFormat="false" ht="27" hidden="false" customHeight="true" outlineLevel="0" collapsed="false">
      <c r="A55" s="47"/>
      <c r="B55" s="38"/>
      <c r="C55" s="38"/>
      <c r="D55" s="38"/>
      <c r="E55" s="38"/>
      <c r="F55" s="38" t="s">
        <v>1063</v>
      </c>
      <c r="G55" s="38"/>
      <c r="H55" s="38"/>
      <c r="I55" s="38" t="s">
        <v>280</v>
      </c>
      <c r="J55" s="38" t="s">
        <v>1064</v>
      </c>
      <c r="K55" s="38"/>
    </row>
    <row r="56" customFormat="false" ht="27" hidden="false" customHeight="true" outlineLevel="0" collapsed="false">
      <c r="A56" s="47"/>
      <c r="B56" s="38"/>
      <c r="C56" s="38"/>
      <c r="D56" s="38"/>
      <c r="E56" s="38"/>
      <c r="F56" s="38" t="s">
        <v>1063</v>
      </c>
      <c r="G56" s="38"/>
      <c r="H56" s="38"/>
      <c r="I56" s="38" t="s">
        <v>280</v>
      </c>
      <c r="J56" s="38" t="s">
        <v>1064</v>
      </c>
      <c r="K56" s="38"/>
    </row>
    <row r="57" customFormat="false" ht="27" hidden="false" customHeight="true" outlineLevel="0" collapsed="false">
      <c r="A57" s="48"/>
      <c r="B57" s="42"/>
      <c r="C57" s="42"/>
      <c r="D57" s="42"/>
      <c r="E57" s="42"/>
      <c r="F57" s="42"/>
      <c r="G57" s="42"/>
      <c r="H57" s="42"/>
      <c r="I57" s="42"/>
      <c r="J57" s="42"/>
      <c r="K57" s="42"/>
    </row>
    <row r="58" customFormat="false" ht="27" hidden="false" customHeight="true" outlineLevel="0" collapsed="false">
      <c r="A58" s="48"/>
      <c r="B58" s="42"/>
      <c r="C58" s="42"/>
      <c r="D58" s="42"/>
      <c r="E58" s="42"/>
      <c r="F58" s="42"/>
      <c r="G58" s="42"/>
      <c r="H58" s="42"/>
      <c r="I58" s="42"/>
      <c r="J58" s="42"/>
      <c r="K58" s="42"/>
    </row>
    <row r="59" customFormat="false" ht="27" hidden="false" customHeight="true" outlineLevel="0" collapsed="false">
      <c r="A59" s="48"/>
      <c r="B59" s="42"/>
      <c r="C59" s="42"/>
      <c r="D59" s="42"/>
      <c r="E59" s="42"/>
      <c r="F59" s="42"/>
      <c r="G59" s="42"/>
      <c r="H59" s="42"/>
      <c r="I59" s="42"/>
      <c r="J59" s="42"/>
      <c r="K59" s="42"/>
    </row>
    <row r="60" customFormat="false" ht="27" hidden="false" customHeight="true" outlineLevel="0" collapsed="false">
      <c r="A60" s="48"/>
      <c r="B60" s="42"/>
      <c r="C60" s="42"/>
      <c r="D60" s="42"/>
      <c r="E60" s="42"/>
      <c r="F60" s="42"/>
      <c r="G60" s="42"/>
      <c r="H60" s="42"/>
      <c r="I60" s="42"/>
      <c r="J60" s="42"/>
      <c r="K60" s="42"/>
    </row>
    <row r="61" customFormat="false" ht="27" hidden="false" customHeight="true" outlineLevel="0" collapsed="false">
      <c r="A61" s="48"/>
      <c r="B61" s="42"/>
      <c r="C61" s="42"/>
      <c r="D61" s="42"/>
      <c r="E61" s="42"/>
      <c r="F61" s="42"/>
      <c r="G61" s="42"/>
      <c r="H61" s="42"/>
      <c r="I61" s="42"/>
      <c r="J61" s="42"/>
      <c r="K61" s="42"/>
    </row>
    <row r="62" customFormat="false" ht="27" hidden="false" customHeight="true" outlineLevel="0" collapsed="false">
      <c r="A62" s="48"/>
      <c r="B62" s="42"/>
      <c r="C62" s="42"/>
      <c r="D62" s="42"/>
      <c r="E62" s="42"/>
      <c r="F62" s="42"/>
      <c r="G62" s="42"/>
      <c r="H62" s="42"/>
      <c r="I62" s="42"/>
      <c r="J62" s="42"/>
      <c r="K62" s="42"/>
    </row>
    <row r="63" customFormat="false" ht="27" hidden="false" customHeight="true" outlineLevel="0" collapsed="false">
      <c r="A63" s="48"/>
      <c r="B63" s="42"/>
      <c r="C63" s="42"/>
      <c r="D63" s="42"/>
      <c r="E63" s="42"/>
      <c r="F63" s="42"/>
      <c r="G63" s="42"/>
      <c r="H63" s="42"/>
      <c r="I63" s="42"/>
      <c r="J63" s="42"/>
      <c r="K63" s="42"/>
    </row>
    <row r="64" customFormat="false" ht="27" hidden="false" customHeight="true" outlineLevel="0" collapsed="false">
      <c r="A64" s="48"/>
      <c r="B64" s="42"/>
      <c r="C64" s="42"/>
      <c r="D64" s="42"/>
      <c r="E64" s="42"/>
      <c r="F64" s="42"/>
      <c r="G64" s="42"/>
      <c r="H64" s="42"/>
      <c r="I64" s="42"/>
      <c r="J64" s="42"/>
      <c r="K64" s="42"/>
    </row>
    <row r="65" customFormat="false" ht="27" hidden="false" customHeight="true" outlineLevel="0" collapsed="false">
      <c r="A65" s="48"/>
      <c r="B65" s="42"/>
      <c r="C65" s="42"/>
      <c r="D65" s="42"/>
      <c r="E65" s="42"/>
      <c r="F65" s="42"/>
      <c r="G65" s="42"/>
      <c r="H65" s="42"/>
      <c r="I65" s="42"/>
      <c r="J65" s="42"/>
      <c r="K65" s="42"/>
    </row>
    <row r="66" customFormat="false" ht="27" hidden="false" customHeight="true" outlineLevel="0" collapsed="false">
      <c r="A66" s="48"/>
      <c r="B66" s="42"/>
      <c r="C66" s="42"/>
      <c r="D66" s="42"/>
      <c r="E66" s="42"/>
      <c r="F66" s="42"/>
      <c r="G66" s="42"/>
      <c r="H66" s="42"/>
      <c r="I66" s="42"/>
      <c r="J66" s="42"/>
      <c r="K66" s="42"/>
    </row>
    <row r="67" customFormat="false" ht="27" hidden="false" customHeight="true" outlineLevel="0" collapsed="false">
      <c r="A67" s="48"/>
      <c r="B67" s="42"/>
      <c r="C67" s="42"/>
      <c r="D67" s="42"/>
      <c r="E67" s="42"/>
      <c r="F67" s="42"/>
      <c r="G67" s="42"/>
      <c r="H67" s="42"/>
      <c r="I67" s="42"/>
      <c r="J67" s="42"/>
      <c r="K67" s="42"/>
    </row>
    <row r="68" customFormat="false" ht="27" hidden="false" customHeight="true" outlineLevel="0" collapsed="false">
      <c r="A68" s="48"/>
      <c r="B68" s="42"/>
      <c r="C68" s="42"/>
      <c r="D68" s="42"/>
      <c r="E68" s="42"/>
      <c r="F68" s="42"/>
      <c r="G68" s="42"/>
      <c r="H68" s="42"/>
      <c r="I68" s="42"/>
      <c r="J68" s="42"/>
      <c r="K68" s="42"/>
    </row>
    <row r="69" customFormat="false" ht="27" hidden="false" customHeight="true" outlineLevel="0" collapsed="false">
      <c r="A69" s="48"/>
      <c r="B69" s="42"/>
      <c r="C69" s="42"/>
      <c r="D69" s="42"/>
      <c r="E69" s="42"/>
      <c r="F69" s="42"/>
      <c r="G69" s="42"/>
      <c r="H69" s="42"/>
      <c r="I69" s="42"/>
      <c r="J69" s="42"/>
      <c r="K69" s="42"/>
    </row>
    <row r="70" customFormat="false" ht="27" hidden="false" customHeight="true" outlineLevel="0" collapsed="false">
      <c r="A70" s="48"/>
      <c r="B70" s="42"/>
      <c r="C70" s="42"/>
      <c r="D70" s="42"/>
      <c r="E70" s="42"/>
      <c r="F70" s="42"/>
      <c r="G70" s="42"/>
      <c r="H70" s="42"/>
      <c r="I70" s="42"/>
      <c r="J70" s="42"/>
      <c r="K70" s="42"/>
    </row>
    <row r="71" customFormat="false" ht="27" hidden="false" customHeight="true" outlineLevel="0" collapsed="false">
      <c r="A71" s="48"/>
      <c r="B71" s="42"/>
      <c r="C71" s="42"/>
      <c r="D71" s="42"/>
      <c r="E71" s="42"/>
      <c r="F71" s="42"/>
      <c r="G71" s="42"/>
      <c r="H71" s="42"/>
      <c r="I71" s="42"/>
      <c r="J71" s="42"/>
      <c r="K71" s="42"/>
    </row>
    <row r="72" customFormat="false" ht="27" hidden="false" customHeight="true" outlineLevel="0" collapsed="false">
      <c r="A72" s="48"/>
      <c r="B72" s="42"/>
      <c r="C72" s="42"/>
      <c r="D72" s="42"/>
      <c r="E72" s="42"/>
      <c r="F72" s="42"/>
      <c r="G72" s="42"/>
      <c r="H72" s="42"/>
      <c r="I72" s="42"/>
      <c r="J72" s="42"/>
      <c r="K72" s="42"/>
    </row>
    <row r="73" customFormat="false" ht="27" hidden="false" customHeight="true" outlineLevel="0" collapsed="false">
      <c r="A73" s="48"/>
      <c r="B73" s="42"/>
      <c r="C73" s="42"/>
      <c r="D73" s="42"/>
      <c r="E73" s="42"/>
      <c r="F73" s="42"/>
      <c r="G73" s="42"/>
      <c r="H73" s="42"/>
      <c r="I73" s="42"/>
      <c r="J73" s="42"/>
      <c r="K73" s="42"/>
    </row>
    <row r="74" customFormat="false" ht="27" hidden="false" customHeight="true" outlineLevel="0" collapsed="false">
      <c r="A74" s="48"/>
      <c r="B74" s="42"/>
      <c r="C74" s="42"/>
      <c r="D74" s="42"/>
      <c r="E74" s="42"/>
      <c r="F74" s="42"/>
      <c r="G74" s="42"/>
      <c r="H74" s="42"/>
      <c r="I74" s="42"/>
      <c r="J74" s="42"/>
      <c r="K74" s="42"/>
    </row>
    <row r="75" customFormat="false" ht="27" hidden="false" customHeight="true" outlineLevel="0" collapsed="false">
      <c r="A75" s="48"/>
      <c r="B75" s="42"/>
      <c r="C75" s="42"/>
      <c r="D75" s="42"/>
      <c r="E75" s="42"/>
      <c r="F75" s="42"/>
      <c r="G75" s="42"/>
      <c r="H75" s="42"/>
      <c r="I75" s="42"/>
      <c r="J75" s="42"/>
      <c r="K75" s="42"/>
    </row>
    <row r="76" customFormat="false" ht="27" hidden="false" customHeight="true" outlineLevel="0" collapsed="false">
      <c r="A76" s="48"/>
      <c r="B76" s="42"/>
      <c r="C76" s="42"/>
      <c r="D76" s="42"/>
      <c r="E76" s="42"/>
      <c r="F76" s="42"/>
      <c r="G76" s="42"/>
      <c r="H76" s="42"/>
      <c r="I76" s="42"/>
      <c r="J76" s="42"/>
      <c r="K76" s="42"/>
    </row>
    <row r="77" customFormat="false" ht="27" hidden="false" customHeight="true" outlineLevel="0" collapsed="false">
      <c r="A77" s="48"/>
      <c r="B77" s="42"/>
      <c r="C77" s="42"/>
      <c r="D77" s="42"/>
      <c r="E77" s="42"/>
      <c r="F77" s="42"/>
      <c r="G77" s="42"/>
      <c r="H77" s="42"/>
      <c r="I77" s="42"/>
      <c r="J77" s="42"/>
      <c r="K77" s="42"/>
    </row>
    <row r="78" customFormat="false" ht="27" hidden="false" customHeight="true" outlineLevel="0" collapsed="false">
      <c r="A78" s="48"/>
      <c r="B78" s="42"/>
      <c r="C78" s="42"/>
      <c r="D78" s="42"/>
      <c r="E78" s="42"/>
      <c r="F78" s="42"/>
      <c r="G78" s="42"/>
      <c r="H78" s="42"/>
      <c r="I78" s="42"/>
      <c r="J78" s="42"/>
      <c r="K78" s="42"/>
    </row>
    <row r="79" customFormat="false" ht="27" hidden="false" customHeight="true" outlineLevel="0" collapsed="false">
      <c r="A79" s="48"/>
      <c r="B79" s="42"/>
      <c r="C79" s="42"/>
      <c r="D79" s="42"/>
      <c r="E79" s="42"/>
      <c r="F79" s="42"/>
      <c r="G79" s="42"/>
      <c r="H79" s="42"/>
      <c r="I79" s="42"/>
      <c r="J79" s="42"/>
      <c r="K79" s="42"/>
    </row>
    <row r="80" customFormat="false" ht="27" hidden="false" customHeight="true" outlineLevel="0" collapsed="false">
      <c r="A80" s="48"/>
      <c r="B80" s="42"/>
      <c r="C80" s="42"/>
      <c r="D80" s="42"/>
      <c r="E80" s="42"/>
      <c r="F80" s="42"/>
      <c r="G80" s="42"/>
      <c r="H80" s="42"/>
      <c r="I80" s="42"/>
      <c r="J80" s="42"/>
      <c r="K80" s="42"/>
    </row>
    <row r="81" customFormat="false" ht="27" hidden="false" customHeight="true" outlineLevel="0" collapsed="false">
      <c r="A81" s="48"/>
      <c r="B81" s="42"/>
      <c r="C81" s="42"/>
      <c r="D81" s="42"/>
      <c r="E81" s="42"/>
      <c r="F81" s="42"/>
      <c r="G81" s="42"/>
      <c r="H81" s="42"/>
      <c r="I81" s="42"/>
      <c r="J81" s="42"/>
      <c r="K81" s="42"/>
    </row>
    <row r="82" customFormat="false" ht="27" hidden="false" customHeight="true" outlineLevel="0" collapsed="false">
      <c r="A82" s="48"/>
      <c r="B82" s="42"/>
      <c r="C82" s="42"/>
      <c r="D82" s="42"/>
      <c r="E82" s="42"/>
      <c r="F82" s="42"/>
      <c r="G82" s="42"/>
      <c r="H82" s="42"/>
      <c r="I82" s="42"/>
      <c r="J82" s="42"/>
      <c r="K82" s="42"/>
    </row>
    <row r="83" customFormat="false" ht="27" hidden="false" customHeight="true" outlineLevel="0" collapsed="false">
      <c r="A83" s="48"/>
      <c r="B83" s="42"/>
      <c r="C83" s="42"/>
      <c r="D83" s="42"/>
      <c r="E83" s="42"/>
      <c r="F83" s="42"/>
      <c r="G83" s="42"/>
      <c r="H83" s="42"/>
      <c r="I83" s="42"/>
      <c r="J83" s="42"/>
      <c r="K83" s="42"/>
    </row>
    <row r="84" customFormat="false" ht="27" hidden="false" customHeight="true" outlineLevel="0" collapsed="false">
      <c r="A84" s="48"/>
      <c r="B84" s="42"/>
      <c r="C84" s="42"/>
      <c r="D84" s="42"/>
      <c r="E84" s="42"/>
      <c r="F84" s="42"/>
      <c r="G84" s="42"/>
      <c r="H84" s="42"/>
      <c r="I84" s="42"/>
      <c r="J84" s="42"/>
      <c r="K84" s="42"/>
    </row>
    <row r="85" customFormat="false" ht="27" hidden="false" customHeight="true" outlineLevel="0" collapsed="false">
      <c r="A85" s="48"/>
      <c r="B85" s="42"/>
      <c r="C85" s="42"/>
      <c r="D85" s="42"/>
      <c r="E85" s="42"/>
      <c r="F85" s="42"/>
      <c r="G85" s="42"/>
      <c r="H85" s="42"/>
      <c r="I85" s="42"/>
      <c r="J85" s="42"/>
      <c r="K85" s="42"/>
    </row>
    <row r="86" customFormat="false" ht="27" hidden="false" customHeight="true" outlineLevel="0" collapsed="false">
      <c r="A86" s="48"/>
      <c r="B86" s="42"/>
      <c r="C86" s="42"/>
      <c r="D86" s="42"/>
      <c r="E86" s="42"/>
      <c r="F86" s="42"/>
      <c r="G86" s="42"/>
      <c r="H86" s="42"/>
      <c r="I86" s="42"/>
      <c r="J86" s="42"/>
      <c r="K86" s="42"/>
    </row>
    <row r="87" customFormat="false" ht="27" hidden="false" customHeight="true" outlineLevel="0" collapsed="false">
      <c r="A87" s="48"/>
      <c r="B87" s="42"/>
      <c r="C87" s="42"/>
      <c r="D87" s="42"/>
      <c r="E87" s="42"/>
      <c r="F87" s="42"/>
      <c r="G87" s="42"/>
      <c r="H87" s="42"/>
      <c r="I87" s="42"/>
      <c r="J87" s="42"/>
      <c r="K87" s="42"/>
    </row>
    <row r="88" customFormat="false" ht="27" hidden="false" customHeight="true" outlineLevel="0" collapsed="false">
      <c r="A88" s="48"/>
      <c r="B88" s="42"/>
      <c r="C88" s="42"/>
      <c r="D88" s="42"/>
      <c r="E88" s="42"/>
      <c r="F88" s="42"/>
      <c r="G88" s="42"/>
      <c r="H88" s="42"/>
      <c r="I88" s="42"/>
      <c r="J88" s="42"/>
      <c r="K88" s="42"/>
    </row>
    <row r="89" customFormat="false" ht="27" hidden="false" customHeight="true" outlineLevel="0" collapsed="false">
      <c r="A89" s="48"/>
      <c r="B89" s="42"/>
      <c r="C89" s="42"/>
      <c r="D89" s="42"/>
      <c r="E89" s="42"/>
      <c r="F89" s="42"/>
      <c r="G89" s="42"/>
      <c r="H89" s="42"/>
      <c r="I89" s="42"/>
      <c r="J89" s="42"/>
      <c r="K89" s="42"/>
    </row>
    <row r="90" customFormat="false" ht="27" hidden="false" customHeight="true" outlineLevel="0" collapsed="false">
      <c r="A90" s="48"/>
      <c r="B90" s="42"/>
      <c r="C90" s="42"/>
      <c r="D90" s="42"/>
      <c r="E90" s="42"/>
      <c r="F90" s="42"/>
      <c r="G90" s="42"/>
      <c r="H90" s="42"/>
      <c r="I90" s="42"/>
      <c r="J90" s="42"/>
      <c r="K90" s="42"/>
    </row>
    <row r="91" customFormat="false" ht="27" hidden="false" customHeight="true" outlineLevel="0" collapsed="false">
      <c r="A91" s="48"/>
      <c r="B91" s="42"/>
      <c r="C91" s="42"/>
      <c r="D91" s="42"/>
      <c r="E91" s="42"/>
      <c r="F91" s="42"/>
      <c r="G91" s="42"/>
      <c r="H91" s="42"/>
      <c r="I91" s="42"/>
      <c r="J91" s="42"/>
      <c r="K91" s="42"/>
    </row>
    <row r="92" customFormat="false" ht="27" hidden="false" customHeight="true" outlineLevel="0" collapsed="false">
      <c r="A92" s="48"/>
      <c r="B92" s="42"/>
      <c r="C92" s="42"/>
      <c r="D92" s="42"/>
      <c r="E92" s="42"/>
      <c r="F92" s="42"/>
      <c r="G92" s="42"/>
      <c r="H92" s="42"/>
      <c r="I92" s="42"/>
      <c r="J92" s="42"/>
      <c r="K92" s="42"/>
    </row>
    <row r="93" customFormat="false" ht="27" hidden="false" customHeight="true" outlineLevel="0" collapsed="false">
      <c r="A93" s="48"/>
      <c r="B93" s="42"/>
      <c r="C93" s="42"/>
      <c r="D93" s="42"/>
      <c r="E93" s="42"/>
      <c r="F93" s="42"/>
      <c r="G93" s="42"/>
      <c r="H93" s="42"/>
      <c r="I93" s="42"/>
      <c r="J93" s="42"/>
      <c r="K93" s="42"/>
    </row>
    <row r="94" customFormat="false" ht="27" hidden="false" customHeight="true" outlineLevel="0" collapsed="false">
      <c r="A94" s="48"/>
      <c r="B94" s="42"/>
      <c r="C94" s="42"/>
      <c r="D94" s="42"/>
      <c r="E94" s="42"/>
      <c r="F94" s="42"/>
      <c r="G94" s="42"/>
      <c r="H94" s="42"/>
      <c r="I94" s="42"/>
      <c r="J94" s="42"/>
      <c r="K94" s="42"/>
    </row>
    <row r="95" customFormat="false" ht="27" hidden="false" customHeight="true" outlineLevel="0" collapsed="false">
      <c r="A95" s="48"/>
      <c r="B95" s="42"/>
      <c r="C95" s="42"/>
      <c r="D95" s="42"/>
      <c r="E95" s="42"/>
      <c r="F95" s="42"/>
      <c r="G95" s="42"/>
      <c r="H95" s="42"/>
      <c r="I95" s="42"/>
      <c r="J95" s="42"/>
      <c r="K95" s="42"/>
    </row>
    <row r="96" customFormat="false" ht="27" hidden="false" customHeight="true" outlineLevel="0" collapsed="false">
      <c r="A96" s="48"/>
      <c r="B96" s="42"/>
      <c r="C96" s="42"/>
      <c r="D96" s="42"/>
      <c r="E96" s="42"/>
      <c r="F96" s="42"/>
      <c r="G96" s="42"/>
      <c r="H96" s="42"/>
      <c r="I96" s="42"/>
      <c r="J96" s="42"/>
      <c r="K96" s="42"/>
    </row>
    <row r="97" customFormat="false" ht="27" hidden="false" customHeight="true" outlineLevel="0" collapsed="false">
      <c r="A97" s="48"/>
      <c r="B97" s="42"/>
      <c r="C97" s="42"/>
      <c r="D97" s="42"/>
      <c r="E97" s="42"/>
      <c r="F97" s="42"/>
      <c r="G97" s="42"/>
      <c r="H97" s="42"/>
      <c r="I97" s="42"/>
      <c r="J97" s="42"/>
      <c r="K97" s="42"/>
    </row>
    <row r="98" customFormat="false" ht="27" hidden="false" customHeight="true" outlineLevel="0" collapsed="false">
      <c r="A98" s="48"/>
      <c r="B98" s="42"/>
      <c r="C98" s="42"/>
      <c r="D98" s="42"/>
      <c r="E98" s="42"/>
      <c r="F98" s="42"/>
      <c r="G98" s="42"/>
      <c r="H98" s="42"/>
      <c r="I98" s="42"/>
      <c r="J98" s="42"/>
      <c r="K98" s="42"/>
    </row>
    <row r="99" customFormat="false" ht="27" hidden="false" customHeight="true" outlineLevel="0" collapsed="false">
      <c r="A99" s="48"/>
      <c r="B99" s="42"/>
      <c r="C99" s="42"/>
      <c r="D99" s="42"/>
      <c r="E99" s="42"/>
      <c r="F99" s="42"/>
      <c r="G99" s="42"/>
      <c r="H99" s="42"/>
      <c r="I99" s="42"/>
      <c r="J99" s="42"/>
      <c r="K99" s="42"/>
    </row>
    <row r="100" customFormat="false" ht="27" hidden="false" customHeight="true" outlineLevel="0" collapsed="false">
      <c r="A100" s="48"/>
      <c r="B100" s="42"/>
      <c r="C100" s="42"/>
      <c r="D100" s="42"/>
      <c r="E100" s="42"/>
      <c r="F100" s="42"/>
      <c r="G100" s="42"/>
      <c r="H100" s="42"/>
      <c r="I100" s="42"/>
      <c r="J100" s="42"/>
      <c r="K100" s="42"/>
    </row>
    <row r="101" customFormat="false" ht="27" hidden="false" customHeight="true" outlineLevel="0" collapsed="false">
      <c r="A101" s="48"/>
      <c r="B101" s="42"/>
      <c r="C101" s="42"/>
      <c r="D101" s="42"/>
      <c r="E101" s="42"/>
      <c r="F101" s="42"/>
      <c r="G101" s="42"/>
      <c r="H101" s="42"/>
      <c r="I101" s="42"/>
      <c r="J101" s="42"/>
      <c r="K101" s="42"/>
    </row>
    <row r="102" customFormat="false" ht="27" hidden="false" customHeight="true" outlineLevel="0" collapsed="false">
      <c r="A102" s="48"/>
      <c r="B102" s="42"/>
      <c r="C102" s="42"/>
      <c r="D102" s="42"/>
      <c r="E102" s="42"/>
      <c r="F102" s="42"/>
      <c r="G102" s="42"/>
      <c r="H102" s="42"/>
      <c r="I102" s="42"/>
      <c r="J102" s="42"/>
      <c r="K102" s="42"/>
    </row>
    <row r="103" customFormat="false" ht="27" hidden="false" customHeight="true" outlineLevel="0" collapsed="false">
      <c r="A103" s="48"/>
      <c r="B103" s="42"/>
      <c r="C103" s="42"/>
      <c r="D103" s="42"/>
      <c r="E103" s="42"/>
      <c r="F103" s="42"/>
      <c r="G103" s="42"/>
      <c r="H103" s="42"/>
      <c r="I103" s="42"/>
      <c r="J103" s="42"/>
      <c r="K103" s="42"/>
    </row>
    <row r="104" customFormat="false" ht="27" hidden="false" customHeight="true" outlineLevel="0" collapsed="false">
      <c r="A104" s="48"/>
      <c r="B104" s="42"/>
      <c r="C104" s="42"/>
      <c r="D104" s="42"/>
      <c r="E104" s="42"/>
      <c r="F104" s="42"/>
      <c r="G104" s="42"/>
      <c r="H104" s="42"/>
      <c r="I104" s="42"/>
      <c r="J104" s="42"/>
      <c r="K104" s="42"/>
    </row>
    <row r="105" customFormat="false" ht="27" hidden="false" customHeight="true" outlineLevel="0" collapsed="false">
      <c r="A105" s="48"/>
      <c r="B105" s="42"/>
      <c r="C105" s="42"/>
      <c r="D105" s="42"/>
      <c r="E105" s="42"/>
      <c r="F105" s="42"/>
      <c r="G105" s="42"/>
      <c r="H105" s="42"/>
      <c r="I105" s="42"/>
      <c r="J105" s="42"/>
      <c r="K105" s="42"/>
    </row>
    <row r="106" customFormat="false" ht="27" hidden="false" customHeight="true" outlineLevel="0" collapsed="false">
      <c r="A106" s="48"/>
      <c r="B106" s="42"/>
      <c r="C106" s="42"/>
      <c r="D106" s="42"/>
      <c r="E106" s="42"/>
      <c r="F106" s="42"/>
      <c r="G106" s="42"/>
      <c r="H106" s="42"/>
      <c r="I106" s="42"/>
      <c r="J106" s="42"/>
      <c r="K106" s="42"/>
    </row>
    <row r="107" customFormat="false" ht="27" hidden="false" customHeight="true" outlineLevel="0" collapsed="false">
      <c r="A107" s="48"/>
      <c r="B107" s="42"/>
      <c r="C107" s="42"/>
      <c r="D107" s="42"/>
      <c r="E107" s="42"/>
      <c r="F107" s="42"/>
      <c r="G107" s="42"/>
      <c r="H107" s="42"/>
      <c r="I107" s="42"/>
      <c r="J107" s="42"/>
      <c r="K107" s="42"/>
    </row>
    <row r="108" customFormat="false" ht="27" hidden="false" customHeight="true" outlineLevel="0" collapsed="false">
      <c r="A108" s="48"/>
      <c r="B108" s="42"/>
      <c r="C108" s="42"/>
      <c r="D108" s="42"/>
      <c r="E108" s="42"/>
      <c r="F108" s="42"/>
      <c r="G108" s="42"/>
      <c r="H108" s="42"/>
      <c r="I108" s="42"/>
      <c r="J108" s="42"/>
      <c r="K108" s="42"/>
    </row>
    <row r="109" customFormat="false" ht="27" hidden="false" customHeight="true" outlineLevel="0" collapsed="false">
      <c r="A109" s="48"/>
      <c r="B109" s="42"/>
      <c r="C109" s="42"/>
      <c r="D109" s="42"/>
      <c r="E109" s="42"/>
      <c r="F109" s="42"/>
      <c r="G109" s="42"/>
      <c r="H109" s="42"/>
      <c r="I109" s="42"/>
      <c r="J109" s="42"/>
      <c r="K109" s="42"/>
    </row>
    <row r="110" customFormat="false" ht="27" hidden="false" customHeight="true" outlineLevel="0" collapsed="false">
      <c r="A110" s="48"/>
      <c r="B110" s="42"/>
      <c r="C110" s="42"/>
      <c r="D110" s="42"/>
      <c r="E110" s="42"/>
      <c r="F110" s="42"/>
      <c r="G110" s="42"/>
      <c r="H110" s="42"/>
      <c r="I110" s="42"/>
      <c r="J110" s="42"/>
      <c r="K110" s="42"/>
    </row>
    <row r="111" customFormat="false" ht="27" hidden="false" customHeight="true" outlineLevel="0" collapsed="false">
      <c r="A111" s="48"/>
      <c r="B111" s="42"/>
      <c r="C111" s="42"/>
      <c r="D111" s="42"/>
      <c r="E111" s="42"/>
      <c r="F111" s="42"/>
      <c r="G111" s="42"/>
      <c r="H111" s="42"/>
      <c r="I111" s="42"/>
      <c r="J111" s="42"/>
      <c r="K111" s="42"/>
    </row>
    <row r="112" customFormat="false" ht="27" hidden="false" customHeight="true" outlineLevel="0" collapsed="false">
      <c r="A112" s="48"/>
      <c r="B112" s="42"/>
      <c r="C112" s="42"/>
      <c r="D112" s="42"/>
      <c r="E112" s="42"/>
      <c r="F112" s="42"/>
      <c r="G112" s="42"/>
      <c r="H112" s="42"/>
      <c r="I112" s="42"/>
      <c r="J112" s="42"/>
      <c r="K112" s="42"/>
    </row>
    <row r="113" customFormat="false" ht="27" hidden="false" customHeight="true" outlineLevel="0" collapsed="false">
      <c r="A113" s="48"/>
      <c r="B113" s="42"/>
      <c r="C113" s="42"/>
      <c r="D113" s="42"/>
      <c r="E113" s="42"/>
      <c r="F113" s="42"/>
      <c r="G113" s="42"/>
      <c r="H113" s="42"/>
      <c r="I113" s="42"/>
      <c r="J113" s="42"/>
      <c r="K113" s="42"/>
    </row>
    <row r="114" customFormat="false" ht="27" hidden="false" customHeight="true" outlineLevel="0" collapsed="false">
      <c r="A114" s="48"/>
      <c r="B114" s="42"/>
      <c r="C114" s="42"/>
      <c r="D114" s="42"/>
      <c r="E114" s="42"/>
      <c r="F114" s="42"/>
      <c r="G114" s="42"/>
      <c r="H114" s="42"/>
      <c r="I114" s="42"/>
      <c r="J114" s="42"/>
      <c r="K114" s="42"/>
    </row>
    <row r="115" customFormat="false" ht="27" hidden="false" customHeight="true" outlineLevel="0" collapsed="false">
      <c r="A115" s="48"/>
      <c r="B115" s="42"/>
      <c r="C115" s="42"/>
      <c r="D115" s="42"/>
      <c r="E115" s="42"/>
      <c r="F115" s="42"/>
      <c r="G115" s="42"/>
      <c r="H115" s="42"/>
      <c r="I115" s="42"/>
      <c r="J115" s="42"/>
      <c r="K115" s="42"/>
    </row>
    <row r="116" customFormat="false" ht="27" hidden="false" customHeight="true" outlineLevel="0" collapsed="false">
      <c r="A116" s="48"/>
      <c r="B116" s="42"/>
      <c r="C116" s="42"/>
      <c r="D116" s="42"/>
      <c r="E116" s="42"/>
      <c r="F116" s="42"/>
      <c r="G116" s="42"/>
      <c r="H116" s="42"/>
      <c r="I116" s="42"/>
      <c r="J116" s="42"/>
      <c r="K116" s="42"/>
    </row>
    <row r="117" customFormat="false" ht="27" hidden="false" customHeight="true" outlineLevel="0" collapsed="false">
      <c r="A117" s="48"/>
      <c r="B117" s="42"/>
      <c r="C117" s="42"/>
      <c r="D117" s="42"/>
      <c r="E117" s="42"/>
      <c r="F117" s="42"/>
      <c r="G117" s="42"/>
      <c r="H117" s="42"/>
      <c r="I117" s="42"/>
      <c r="J117" s="42"/>
      <c r="K117" s="42"/>
    </row>
    <row r="118" customFormat="false" ht="27" hidden="false" customHeight="true" outlineLevel="0" collapsed="false">
      <c r="A118" s="48"/>
      <c r="B118" s="42"/>
      <c r="C118" s="42"/>
      <c r="D118" s="42"/>
      <c r="E118" s="42"/>
      <c r="F118" s="42"/>
      <c r="G118" s="42"/>
      <c r="H118" s="42"/>
      <c r="I118" s="42"/>
      <c r="J118" s="42"/>
      <c r="K118" s="42"/>
    </row>
    <row r="119" customFormat="false" ht="27" hidden="false" customHeight="true" outlineLevel="0" collapsed="false">
      <c r="A119" s="48"/>
      <c r="B119" s="42"/>
      <c r="C119" s="42"/>
      <c r="D119" s="42"/>
      <c r="E119" s="42"/>
      <c r="F119" s="42"/>
      <c r="G119" s="42"/>
      <c r="H119" s="42"/>
      <c r="I119" s="42"/>
      <c r="J119" s="42"/>
      <c r="K119" s="42"/>
    </row>
    <row r="120" customFormat="false" ht="27" hidden="false" customHeight="true" outlineLevel="0" collapsed="false">
      <c r="A120" s="48"/>
      <c r="B120" s="42"/>
      <c r="C120" s="42"/>
      <c r="D120" s="42"/>
      <c r="E120" s="42"/>
      <c r="F120" s="42"/>
      <c r="G120" s="42"/>
      <c r="H120" s="42"/>
      <c r="I120" s="42"/>
      <c r="J120" s="42"/>
      <c r="K120" s="42"/>
    </row>
    <row r="121" customFormat="false" ht="27" hidden="false" customHeight="true" outlineLevel="0" collapsed="false">
      <c r="A121" s="48"/>
      <c r="B121" s="42"/>
      <c r="C121" s="42"/>
      <c r="D121" s="42"/>
      <c r="E121" s="42"/>
      <c r="F121" s="42"/>
      <c r="G121" s="42"/>
      <c r="H121" s="42"/>
      <c r="I121" s="42"/>
      <c r="J121" s="42"/>
      <c r="K121" s="42"/>
    </row>
    <row r="122" customFormat="false" ht="27" hidden="false" customHeight="true" outlineLevel="0" collapsed="false">
      <c r="A122" s="48"/>
      <c r="B122" s="42"/>
      <c r="C122" s="42"/>
      <c r="D122" s="42"/>
      <c r="E122" s="42"/>
      <c r="F122" s="42"/>
      <c r="G122" s="42"/>
      <c r="H122" s="42"/>
      <c r="I122" s="42"/>
      <c r="J122" s="42"/>
      <c r="K122" s="42"/>
    </row>
    <row r="123" customFormat="false" ht="27" hidden="false" customHeight="true" outlineLevel="0" collapsed="false">
      <c r="A123" s="48"/>
      <c r="B123" s="42"/>
      <c r="C123" s="42"/>
      <c r="D123" s="42"/>
      <c r="E123" s="42"/>
      <c r="F123" s="42"/>
      <c r="G123" s="42"/>
      <c r="H123" s="42"/>
      <c r="I123" s="42"/>
      <c r="J123" s="42"/>
      <c r="K123" s="42"/>
    </row>
    <row r="124" customFormat="false" ht="27" hidden="false" customHeight="true" outlineLevel="0" collapsed="false">
      <c r="A124" s="48"/>
      <c r="B124" s="42"/>
      <c r="C124" s="42"/>
      <c r="D124" s="42"/>
      <c r="E124" s="42"/>
      <c r="F124" s="42"/>
      <c r="G124" s="42"/>
      <c r="H124" s="42"/>
      <c r="I124" s="42"/>
      <c r="J124" s="42"/>
      <c r="K124" s="42"/>
    </row>
    <row r="125" customFormat="false" ht="27" hidden="false" customHeight="true" outlineLevel="0" collapsed="false">
      <c r="A125" s="48"/>
      <c r="B125" s="42"/>
      <c r="C125" s="42"/>
      <c r="D125" s="42"/>
      <c r="E125" s="42"/>
      <c r="F125" s="42"/>
      <c r="G125" s="42"/>
      <c r="H125" s="42"/>
      <c r="I125" s="42"/>
      <c r="J125" s="42"/>
      <c r="K125" s="42"/>
    </row>
    <row r="126" customFormat="false" ht="27" hidden="false" customHeight="true" outlineLevel="0" collapsed="false">
      <c r="A126" s="48"/>
      <c r="B126" s="42"/>
      <c r="C126" s="42"/>
      <c r="D126" s="42"/>
      <c r="E126" s="42"/>
      <c r="F126" s="42"/>
      <c r="G126" s="42"/>
      <c r="H126" s="42"/>
      <c r="I126" s="42"/>
      <c r="J126" s="42"/>
      <c r="K126" s="42"/>
    </row>
    <row r="127" customFormat="false" ht="27" hidden="false" customHeight="true" outlineLevel="0" collapsed="false">
      <c r="A127" s="48"/>
      <c r="B127" s="42"/>
      <c r="C127" s="42"/>
      <c r="D127" s="42"/>
      <c r="E127" s="42"/>
      <c r="F127" s="42"/>
      <c r="G127" s="42"/>
      <c r="H127" s="42"/>
      <c r="I127" s="42"/>
      <c r="J127" s="42"/>
      <c r="K127" s="42"/>
    </row>
    <row r="128" customFormat="false" ht="27" hidden="false" customHeight="true" outlineLevel="0" collapsed="false">
      <c r="A128" s="48"/>
      <c r="B128" s="42"/>
      <c r="C128" s="42"/>
      <c r="D128" s="42"/>
      <c r="E128" s="42"/>
      <c r="F128" s="42"/>
      <c r="G128" s="42"/>
      <c r="H128" s="42"/>
      <c r="I128" s="42"/>
      <c r="J128" s="42"/>
      <c r="K128" s="42"/>
    </row>
    <row r="129" customFormat="false" ht="27" hidden="false" customHeight="true" outlineLevel="0" collapsed="false">
      <c r="A129" s="48"/>
      <c r="B129" s="42"/>
      <c r="C129" s="42"/>
      <c r="D129" s="42"/>
      <c r="E129" s="42"/>
      <c r="F129" s="42"/>
      <c r="G129" s="42"/>
      <c r="H129" s="42"/>
      <c r="I129" s="42"/>
      <c r="J129" s="42"/>
      <c r="K129" s="42"/>
    </row>
    <row r="130" customFormat="false" ht="27" hidden="false" customHeight="true" outlineLevel="0" collapsed="false">
      <c r="A130" s="48"/>
      <c r="B130" s="42"/>
      <c r="C130" s="42"/>
      <c r="D130" s="42"/>
      <c r="E130" s="42"/>
      <c r="F130" s="42"/>
      <c r="G130" s="42"/>
      <c r="H130" s="42"/>
      <c r="I130" s="42"/>
      <c r="J130" s="42"/>
      <c r="K130" s="42"/>
    </row>
    <row r="131" customFormat="false" ht="27" hidden="false" customHeight="true" outlineLevel="0" collapsed="false">
      <c r="A131" s="48"/>
      <c r="B131" s="42"/>
      <c r="C131" s="42"/>
      <c r="D131" s="42"/>
      <c r="E131" s="42"/>
      <c r="F131" s="42"/>
      <c r="G131" s="42"/>
      <c r="H131" s="42"/>
      <c r="I131" s="42"/>
      <c r="J131" s="42"/>
      <c r="K131" s="42"/>
    </row>
    <row r="132" customFormat="false" ht="27" hidden="false" customHeight="true" outlineLevel="0" collapsed="false">
      <c r="A132" s="48"/>
      <c r="B132" s="42"/>
      <c r="C132" s="42"/>
      <c r="D132" s="42"/>
      <c r="E132" s="42"/>
      <c r="F132" s="42"/>
      <c r="G132" s="42"/>
      <c r="H132" s="42"/>
      <c r="I132" s="42"/>
      <c r="J132" s="42"/>
      <c r="K132" s="42"/>
    </row>
    <row r="133" customFormat="false" ht="27" hidden="false" customHeight="true" outlineLevel="0" collapsed="false">
      <c r="A133" s="48"/>
      <c r="B133" s="42"/>
      <c r="C133" s="42"/>
      <c r="D133" s="42"/>
      <c r="E133" s="42"/>
      <c r="F133" s="42"/>
      <c r="G133" s="42"/>
      <c r="H133" s="42"/>
      <c r="I133" s="42"/>
      <c r="J133" s="42"/>
      <c r="K133" s="42"/>
    </row>
    <row r="134" customFormat="false" ht="27" hidden="false" customHeight="true" outlineLevel="0" collapsed="false">
      <c r="A134" s="48"/>
      <c r="B134" s="42"/>
      <c r="C134" s="42"/>
      <c r="D134" s="42"/>
      <c r="E134" s="42"/>
      <c r="F134" s="42"/>
      <c r="G134" s="42"/>
      <c r="H134" s="42"/>
      <c r="I134" s="42"/>
      <c r="J134" s="42"/>
      <c r="K134" s="42"/>
    </row>
    <row r="135" customFormat="false" ht="27" hidden="false" customHeight="true" outlineLevel="0" collapsed="false">
      <c r="A135" s="48"/>
      <c r="B135" s="42"/>
      <c r="C135" s="42"/>
      <c r="D135" s="42"/>
      <c r="E135" s="42"/>
      <c r="F135" s="42"/>
      <c r="G135" s="42"/>
      <c r="H135" s="42"/>
      <c r="I135" s="42"/>
      <c r="J135" s="42"/>
      <c r="K135" s="42"/>
    </row>
    <row r="136" customFormat="false" ht="27" hidden="false" customHeight="true" outlineLevel="0" collapsed="false">
      <c r="A136" s="48"/>
      <c r="B136" s="42"/>
      <c r="C136" s="42"/>
      <c r="D136" s="42"/>
      <c r="E136" s="42"/>
      <c r="F136" s="42"/>
      <c r="G136" s="42"/>
      <c r="H136" s="42"/>
      <c r="I136" s="42"/>
      <c r="J136" s="42"/>
      <c r="K136" s="42"/>
    </row>
    <row r="137" customFormat="false" ht="27" hidden="false" customHeight="true" outlineLevel="0" collapsed="false">
      <c r="A137" s="48"/>
      <c r="B137" s="42"/>
      <c r="C137" s="42"/>
      <c r="D137" s="42"/>
      <c r="E137" s="42"/>
      <c r="F137" s="42"/>
      <c r="G137" s="42"/>
      <c r="H137" s="42"/>
      <c r="I137" s="42"/>
      <c r="J137" s="42"/>
      <c r="K137" s="42"/>
    </row>
    <row r="138" customFormat="false" ht="27" hidden="false" customHeight="true" outlineLevel="0" collapsed="false">
      <c r="A138" s="48"/>
      <c r="B138" s="42"/>
      <c r="C138" s="42"/>
      <c r="D138" s="42"/>
      <c r="E138" s="42"/>
      <c r="F138" s="42"/>
      <c r="G138" s="42"/>
      <c r="H138" s="42"/>
      <c r="I138" s="42"/>
      <c r="J138" s="42"/>
      <c r="K138" s="42"/>
    </row>
    <row r="139" customFormat="false" ht="27" hidden="false" customHeight="true" outlineLevel="0" collapsed="false">
      <c r="A139" s="48"/>
      <c r="B139" s="42"/>
      <c r="C139" s="42"/>
      <c r="D139" s="42"/>
      <c r="E139" s="42"/>
      <c r="F139" s="42"/>
      <c r="G139" s="42"/>
      <c r="H139" s="42"/>
      <c r="I139" s="42"/>
      <c r="J139" s="42"/>
      <c r="K139" s="42"/>
    </row>
    <row r="140" customFormat="false" ht="27" hidden="false" customHeight="true" outlineLevel="0" collapsed="false">
      <c r="A140" s="48"/>
      <c r="B140" s="42"/>
      <c r="C140" s="42"/>
      <c r="D140" s="42"/>
      <c r="E140" s="42"/>
      <c r="F140" s="42"/>
      <c r="G140" s="42"/>
      <c r="H140" s="42"/>
      <c r="I140" s="42"/>
      <c r="J140" s="42"/>
      <c r="K140" s="42"/>
    </row>
    <row r="141" customFormat="false" ht="27" hidden="false" customHeight="true" outlineLevel="0" collapsed="false">
      <c r="A141" s="48"/>
      <c r="B141" s="42"/>
      <c r="C141" s="42"/>
      <c r="D141" s="42"/>
      <c r="E141" s="42"/>
      <c r="F141" s="42"/>
      <c r="G141" s="42"/>
      <c r="H141" s="42"/>
      <c r="I141" s="42"/>
      <c r="J141" s="42"/>
      <c r="K141" s="42"/>
    </row>
    <row r="142" customFormat="false" ht="27" hidden="false" customHeight="true" outlineLevel="0" collapsed="false">
      <c r="A142" s="48"/>
      <c r="B142" s="42"/>
      <c r="C142" s="42"/>
      <c r="D142" s="42"/>
      <c r="E142" s="42"/>
      <c r="F142" s="42"/>
      <c r="G142" s="42"/>
      <c r="H142" s="42"/>
      <c r="I142" s="42"/>
      <c r="J142" s="42"/>
      <c r="K142" s="42"/>
    </row>
    <row r="143" customFormat="false" ht="27" hidden="false" customHeight="true" outlineLevel="0" collapsed="false">
      <c r="A143" s="48"/>
      <c r="B143" s="42"/>
      <c r="C143" s="42"/>
      <c r="D143" s="42"/>
      <c r="E143" s="42"/>
      <c r="F143" s="42"/>
      <c r="G143" s="42"/>
      <c r="H143" s="42"/>
      <c r="I143" s="42"/>
      <c r="J143" s="42"/>
      <c r="K143" s="42"/>
    </row>
    <row r="144" customFormat="false" ht="27" hidden="false" customHeight="true" outlineLevel="0" collapsed="false">
      <c r="A144" s="48"/>
      <c r="B144" s="42"/>
      <c r="C144" s="42"/>
      <c r="D144" s="42"/>
      <c r="E144" s="42"/>
      <c r="F144" s="42"/>
      <c r="G144" s="42"/>
      <c r="H144" s="42"/>
      <c r="I144" s="42"/>
      <c r="J144" s="42"/>
      <c r="K144" s="42"/>
    </row>
    <row r="145" customFormat="false" ht="27" hidden="false" customHeight="true" outlineLevel="0" collapsed="false">
      <c r="A145" s="48"/>
      <c r="B145" s="42"/>
      <c r="C145" s="42"/>
      <c r="D145" s="42"/>
      <c r="E145" s="42"/>
      <c r="F145" s="42"/>
      <c r="G145" s="42"/>
      <c r="H145" s="42"/>
      <c r="I145" s="42"/>
      <c r="J145" s="42"/>
      <c r="K145" s="42"/>
    </row>
    <row r="146" customFormat="false" ht="27" hidden="false" customHeight="true" outlineLevel="0" collapsed="false">
      <c r="A146" s="48"/>
      <c r="B146" s="42"/>
      <c r="C146" s="42"/>
      <c r="D146" s="42"/>
      <c r="E146" s="42"/>
      <c r="F146" s="42"/>
      <c r="G146" s="42"/>
      <c r="H146" s="42"/>
      <c r="I146" s="42"/>
      <c r="J146" s="42"/>
      <c r="K146" s="42"/>
    </row>
    <row r="147" customFormat="false" ht="27" hidden="false" customHeight="true" outlineLevel="0" collapsed="false">
      <c r="A147" s="48"/>
      <c r="B147" s="42"/>
      <c r="C147" s="42"/>
      <c r="D147" s="42"/>
      <c r="E147" s="42"/>
      <c r="F147" s="42"/>
      <c r="G147" s="42"/>
      <c r="H147" s="42"/>
      <c r="I147" s="42"/>
      <c r="J147" s="42"/>
      <c r="K147" s="42"/>
    </row>
    <row r="148" customFormat="false" ht="27" hidden="false" customHeight="true" outlineLevel="0" collapsed="false">
      <c r="A148" s="48"/>
      <c r="B148" s="42"/>
      <c r="C148" s="42"/>
      <c r="D148" s="42"/>
      <c r="E148" s="42"/>
      <c r="F148" s="42"/>
      <c r="G148" s="42"/>
      <c r="H148" s="42"/>
      <c r="I148" s="42"/>
      <c r="J148" s="42"/>
      <c r="K148" s="42"/>
    </row>
    <row r="149" customFormat="false" ht="27" hidden="false" customHeight="true" outlineLevel="0" collapsed="false">
      <c r="A149" s="48"/>
      <c r="B149" s="42"/>
      <c r="C149" s="42"/>
      <c r="D149" s="42"/>
      <c r="E149" s="42"/>
      <c r="F149" s="42"/>
      <c r="G149" s="42"/>
      <c r="H149" s="42"/>
      <c r="I149" s="42"/>
      <c r="J149" s="42"/>
      <c r="K149" s="42"/>
    </row>
    <row r="150" customFormat="false" ht="27" hidden="false" customHeight="true" outlineLevel="0" collapsed="false">
      <c r="A150" s="48"/>
      <c r="B150" s="42"/>
      <c r="C150" s="42"/>
      <c r="D150" s="42"/>
      <c r="E150" s="42"/>
      <c r="F150" s="42"/>
      <c r="G150" s="42"/>
      <c r="H150" s="42"/>
      <c r="I150" s="42"/>
      <c r="J150" s="42"/>
      <c r="K150" s="42"/>
    </row>
    <row r="151" customFormat="false" ht="27" hidden="false" customHeight="true" outlineLevel="0" collapsed="false">
      <c r="A151" s="48"/>
      <c r="B151" s="42"/>
      <c r="C151" s="42"/>
      <c r="D151" s="42"/>
      <c r="E151" s="42"/>
      <c r="F151" s="42"/>
      <c r="G151" s="42"/>
      <c r="H151" s="42"/>
      <c r="I151" s="42"/>
      <c r="J151" s="42"/>
      <c r="K151" s="42"/>
    </row>
    <row r="152" customFormat="false" ht="27" hidden="false" customHeight="true" outlineLevel="0" collapsed="false">
      <c r="A152" s="48"/>
      <c r="B152" s="42"/>
      <c r="C152" s="42"/>
      <c r="D152" s="42"/>
      <c r="E152" s="42"/>
      <c r="F152" s="42"/>
      <c r="G152" s="42"/>
      <c r="H152" s="42"/>
      <c r="I152" s="42"/>
      <c r="J152" s="42"/>
      <c r="K152" s="42"/>
    </row>
    <row r="153" customFormat="false" ht="27" hidden="false" customHeight="true" outlineLevel="0" collapsed="false">
      <c r="A153" s="48"/>
      <c r="B153" s="42"/>
      <c r="C153" s="42"/>
      <c r="D153" s="42"/>
      <c r="E153" s="42"/>
      <c r="F153" s="42"/>
      <c r="G153" s="42"/>
      <c r="H153" s="42"/>
      <c r="I153" s="42"/>
      <c r="J153" s="42"/>
      <c r="K153" s="42"/>
    </row>
    <row r="154" customFormat="false" ht="27" hidden="false" customHeight="true" outlineLevel="0" collapsed="false">
      <c r="A154" s="48"/>
      <c r="B154" s="42"/>
      <c r="C154" s="42"/>
      <c r="D154" s="42"/>
      <c r="E154" s="42"/>
      <c r="F154" s="42"/>
      <c r="G154" s="42"/>
      <c r="H154" s="42"/>
      <c r="I154" s="42"/>
      <c r="J154" s="42"/>
      <c r="K154" s="42"/>
    </row>
    <row r="155" customFormat="false" ht="27" hidden="false" customHeight="true" outlineLevel="0" collapsed="false">
      <c r="A155" s="48"/>
      <c r="B155" s="42"/>
      <c r="C155" s="42"/>
      <c r="D155" s="42"/>
      <c r="E155" s="42"/>
      <c r="F155" s="42"/>
      <c r="G155" s="42"/>
      <c r="H155" s="42"/>
      <c r="I155" s="42"/>
      <c r="J155" s="42"/>
      <c r="K155" s="42"/>
    </row>
    <row r="156" customFormat="false" ht="27" hidden="false" customHeight="true" outlineLevel="0" collapsed="false">
      <c r="A156" s="48"/>
      <c r="B156" s="42"/>
      <c r="C156" s="42"/>
      <c r="D156" s="42"/>
      <c r="E156" s="42"/>
      <c r="F156" s="42"/>
      <c r="G156" s="42"/>
      <c r="H156" s="42"/>
      <c r="I156" s="42"/>
      <c r="J156" s="42"/>
      <c r="K156" s="42"/>
    </row>
    <row r="157" customFormat="false" ht="27" hidden="false" customHeight="true" outlineLevel="0" collapsed="false">
      <c r="A157" s="48"/>
      <c r="B157" s="42"/>
      <c r="C157" s="42"/>
      <c r="D157" s="42"/>
      <c r="E157" s="42"/>
      <c r="F157" s="42"/>
      <c r="G157" s="42"/>
      <c r="H157" s="42"/>
      <c r="I157" s="42"/>
      <c r="J157" s="42"/>
      <c r="K157" s="42"/>
    </row>
    <row r="158" customFormat="false" ht="27" hidden="false" customHeight="true" outlineLevel="0" collapsed="false">
      <c r="A158" s="48"/>
      <c r="B158" s="42"/>
      <c r="C158" s="42"/>
      <c r="D158" s="42"/>
      <c r="E158" s="42"/>
      <c r="F158" s="42"/>
      <c r="G158" s="42"/>
      <c r="H158" s="42"/>
      <c r="I158" s="42"/>
      <c r="J158" s="42"/>
      <c r="K158" s="42"/>
    </row>
    <row r="159" customFormat="false" ht="27" hidden="false" customHeight="true" outlineLevel="0" collapsed="false">
      <c r="A159" s="48"/>
      <c r="B159" s="42"/>
      <c r="C159" s="42"/>
      <c r="D159" s="42"/>
      <c r="E159" s="42"/>
      <c r="F159" s="42"/>
      <c r="G159" s="42"/>
      <c r="H159" s="42"/>
      <c r="I159" s="42"/>
      <c r="J159" s="42"/>
      <c r="K159" s="42"/>
    </row>
    <row r="160" customFormat="false" ht="27" hidden="false" customHeight="true" outlineLevel="0" collapsed="false">
      <c r="A160" s="48"/>
      <c r="B160" s="42"/>
      <c r="C160" s="42"/>
      <c r="D160" s="42"/>
      <c r="E160" s="42"/>
      <c r="F160" s="42"/>
      <c r="G160" s="42"/>
      <c r="H160" s="42"/>
      <c r="I160" s="42"/>
      <c r="J160" s="42"/>
      <c r="K160" s="42"/>
    </row>
    <row r="161" customFormat="false" ht="27" hidden="false" customHeight="true" outlineLevel="0" collapsed="false">
      <c r="A161" s="48"/>
      <c r="B161" s="42"/>
      <c r="C161" s="42"/>
      <c r="D161" s="42"/>
      <c r="E161" s="42"/>
      <c r="F161" s="42"/>
      <c r="G161" s="42"/>
      <c r="H161" s="42"/>
      <c r="I161" s="42"/>
      <c r="J161" s="42"/>
      <c r="K161" s="42"/>
    </row>
    <row r="162" customFormat="false" ht="27" hidden="false" customHeight="true" outlineLevel="0" collapsed="false">
      <c r="A162" s="48"/>
      <c r="B162" s="42"/>
      <c r="C162" s="42"/>
      <c r="D162" s="42"/>
      <c r="E162" s="42"/>
      <c r="F162" s="42"/>
      <c r="G162" s="42"/>
      <c r="H162" s="42"/>
      <c r="I162" s="42"/>
      <c r="J162" s="42"/>
      <c r="K162" s="42"/>
    </row>
    <row r="163" customFormat="false" ht="27" hidden="false" customHeight="true" outlineLevel="0" collapsed="false">
      <c r="A163" s="48"/>
      <c r="B163" s="42"/>
      <c r="C163" s="42"/>
      <c r="D163" s="42"/>
      <c r="E163" s="42"/>
      <c r="F163" s="42"/>
      <c r="G163" s="42"/>
      <c r="H163" s="42"/>
      <c r="I163" s="42"/>
      <c r="J163" s="42"/>
      <c r="K163" s="42"/>
    </row>
    <row r="164" customFormat="false" ht="27" hidden="false" customHeight="true" outlineLevel="0" collapsed="false">
      <c r="A164" s="48"/>
      <c r="B164" s="42"/>
      <c r="C164" s="42"/>
      <c r="D164" s="42"/>
      <c r="E164" s="42"/>
      <c r="F164" s="42"/>
      <c r="G164" s="42"/>
      <c r="H164" s="42"/>
      <c r="I164" s="42"/>
      <c r="J164" s="42"/>
      <c r="K164" s="42"/>
    </row>
    <row r="165" customFormat="false" ht="27" hidden="false" customHeight="true" outlineLevel="0" collapsed="false">
      <c r="A165" s="48"/>
      <c r="B165" s="42"/>
      <c r="C165" s="42"/>
      <c r="D165" s="42"/>
      <c r="E165" s="42"/>
      <c r="F165" s="42"/>
      <c r="G165" s="42"/>
      <c r="H165" s="42"/>
      <c r="I165" s="42"/>
      <c r="J165" s="42"/>
      <c r="K165" s="42"/>
    </row>
    <row r="166" customFormat="false" ht="27" hidden="false" customHeight="true" outlineLevel="0" collapsed="false">
      <c r="A166" s="48"/>
      <c r="B166" s="42"/>
      <c r="C166" s="42"/>
      <c r="D166" s="42"/>
      <c r="E166" s="42"/>
      <c r="F166" s="42"/>
      <c r="G166" s="42"/>
      <c r="H166" s="42"/>
      <c r="I166" s="42"/>
      <c r="J166" s="42"/>
      <c r="K166" s="42"/>
    </row>
    <row r="167" customFormat="false" ht="27" hidden="false" customHeight="true" outlineLevel="0" collapsed="false">
      <c r="A167" s="48"/>
      <c r="B167" s="42"/>
      <c r="C167" s="42"/>
      <c r="D167" s="42"/>
      <c r="E167" s="42"/>
      <c r="F167" s="42"/>
      <c r="G167" s="42"/>
      <c r="H167" s="42"/>
      <c r="I167" s="42"/>
      <c r="J167" s="42"/>
      <c r="K167" s="42"/>
    </row>
    <row r="168" customFormat="false" ht="27" hidden="false" customHeight="true" outlineLevel="0" collapsed="false">
      <c r="A168" s="48"/>
      <c r="B168" s="42"/>
      <c r="C168" s="42"/>
      <c r="D168" s="42"/>
      <c r="E168" s="42"/>
      <c r="F168" s="42"/>
      <c r="G168" s="42"/>
      <c r="H168" s="42"/>
      <c r="I168" s="42"/>
      <c r="J168" s="42"/>
      <c r="K168" s="42"/>
    </row>
    <row r="169" customFormat="false" ht="27" hidden="false" customHeight="true" outlineLevel="0" collapsed="false">
      <c r="A169" s="48"/>
      <c r="B169" s="42"/>
      <c r="C169" s="42"/>
      <c r="D169" s="42"/>
      <c r="E169" s="42"/>
      <c r="F169" s="42"/>
      <c r="G169" s="42"/>
      <c r="H169" s="42"/>
      <c r="I169" s="42"/>
      <c r="J169" s="42"/>
      <c r="K169" s="42"/>
    </row>
    <row r="170" customFormat="false" ht="27" hidden="false" customHeight="true" outlineLevel="0" collapsed="false">
      <c r="A170" s="48"/>
      <c r="B170" s="42"/>
      <c r="C170" s="42"/>
      <c r="D170" s="42"/>
      <c r="E170" s="42"/>
      <c r="F170" s="42"/>
      <c r="G170" s="42"/>
      <c r="H170" s="42"/>
      <c r="I170" s="42"/>
      <c r="J170" s="42"/>
      <c r="K170" s="42"/>
    </row>
    <row r="171" customFormat="false" ht="27" hidden="false" customHeight="true" outlineLevel="0" collapsed="false">
      <c r="A171" s="48"/>
      <c r="B171" s="42"/>
      <c r="C171" s="42"/>
      <c r="D171" s="42"/>
      <c r="E171" s="42"/>
      <c r="F171" s="42"/>
      <c r="G171" s="42"/>
      <c r="H171" s="42"/>
      <c r="I171" s="42"/>
      <c r="J171" s="42"/>
      <c r="K171" s="42"/>
    </row>
    <row r="172" customFormat="false" ht="27" hidden="false" customHeight="true" outlineLevel="0" collapsed="false">
      <c r="A172" s="48"/>
      <c r="B172" s="42"/>
      <c r="C172" s="42"/>
      <c r="D172" s="42"/>
      <c r="E172" s="42"/>
      <c r="F172" s="42"/>
      <c r="G172" s="42"/>
      <c r="H172" s="42"/>
      <c r="I172" s="42"/>
      <c r="J172" s="42"/>
      <c r="K172" s="42"/>
    </row>
    <row r="173" customFormat="false" ht="27" hidden="false" customHeight="true" outlineLevel="0" collapsed="false">
      <c r="A173" s="48"/>
      <c r="B173" s="42"/>
      <c r="C173" s="42"/>
      <c r="D173" s="42"/>
      <c r="E173" s="42"/>
      <c r="F173" s="42"/>
      <c r="G173" s="42"/>
      <c r="H173" s="42"/>
      <c r="I173" s="42"/>
      <c r="J173" s="42"/>
      <c r="K173" s="42"/>
    </row>
    <row r="174" customFormat="false" ht="27" hidden="false" customHeight="true" outlineLevel="0" collapsed="false">
      <c r="A174" s="48"/>
      <c r="B174" s="42"/>
      <c r="C174" s="42"/>
      <c r="D174" s="42"/>
      <c r="E174" s="42"/>
      <c r="F174" s="42"/>
      <c r="G174" s="42"/>
      <c r="H174" s="42"/>
      <c r="I174" s="42"/>
      <c r="J174" s="42"/>
      <c r="K174" s="42"/>
    </row>
    <row r="175" customFormat="false" ht="27" hidden="false" customHeight="true" outlineLevel="0" collapsed="false">
      <c r="A175" s="48"/>
      <c r="B175" s="42"/>
      <c r="C175" s="42"/>
      <c r="D175" s="42"/>
      <c r="E175" s="42"/>
      <c r="F175" s="42"/>
      <c r="G175" s="42"/>
      <c r="H175" s="42"/>
      <c r="I175" s="42"/>
      <c r="J175" s="42"/>
      <c r="K175" s="42"/>
    </row>
    <row r="176" customFormat="false" ht="27" hidden="false" customHeight="true" outlineLevel="0" collapsed="false">
      <c r="A176" s="48"/>
      <c r="B176" s="42"/>
      <c r="C176" s="42"/>
      <c r="D176" s="42"/>
      <c r="E176" s="42"/>
      <c r="F176" s="42"/>
      <c r="G176" s="42"/>
      <c r="H176" s="42"/>
      <c r="I176" s="42"/>
      <c r="J176" s="42"/>
      <c r="K176" s="42"/>
    </row>
    <row r="177" customFormat="false" ht="27" hidden="false" customHeight="true" outlineLevel="0" collapsed="false">
      <c r="A177" s="48"/>
      <c r="B177" s="42"/>
      <c r="C177" s="42"/>
      <c r="D177" s="42"/>
      <c r="E177" s="42"/>
      <c r="F177" s="42"/>
      <c r="G177" s="42"/>
      <c r="H177" s="42"/>
      <c r="I177" s="42"/>
      <c r="J177" s="42"/>
      <c r="K177" s="42"/>
    </row>
    <row r="178" customFormat="false" ht="27" hidden="false" customHeight="true" outlineLevel="0" collapsed="false">
      <c r="A178" s="48"/>
      <c r="B178" s="42"/>
      <c r="C178" s="42"/>
      <c r="D178" s="42"/>
      <c r="E178" s="42"/>
      <c r="F178" s="42"/>
      <c r="G178" s="42"/>
      <c r="H178" s="42"/>
      <c r="I178" s="42"/>
      <c r="J178" s="42"/>
      <c r="K178" s="42"/>
    </row>
    <row r="179" customFormat="false" ht="27" hidden="false" customHeight="true" outlineLevel="0" collapsed="false">
      <c r="A179" s="48"/>
      <c r="B179" s="42"/>
      <c r="C179" s="42"/>
      <c r="D179" s="42"/>
      <c r="E179" s="42"/>
      <c r="F179" s="42"/>
      <c r="G179" s="42"/>
      <c r="H179" s="42"/>
      <c r="I179" s="42"/>
      <c r="J179" s="42"/>
      <c r="K179" s="42"/>
    </row>
    <row r="180" customFormat="false" ht="27" hidden="false" customHeight="true" outlineLevel="0" collapsed="false">
      <c r="A180" s="48"/>
      <c r="B180" s="42"/>
      <c r="C180" s="42"/>
      <c r="D180" s="42"/>
      <c r="E180" s="42"/>
      <c r="F180" s="42"/>
      <c r="G180" s="42"/>
      <c r="H180" s="42"/>
      <c r="I180" s="42"/>
      <c r="J180" s="42"/>
      <c r="K180" s="42"/>
    </row>
    <row r="181" customFormat="false" ht="27" hidden="false" customHeight="true" outlineLevel="0" collapsed="false">
      <c r="A181" s="48"/>
      <c r="B181" s="42"/>
      <c r="C181" s="42"/>
      <c r="D181" s="42"/>
      <c r="E181" s="42"/>
      <c r="F181" s="42"/>
      <c r="G181" s="42"/>
      <c r="H181" s="42"/>
      <c r="I181" s="42"/>
      <c r="J181" s="42"/>
      <c r="K181" s="42"/>
    </row>
    <row r="182" customFormat="false" ht="27" hidden="false" customHeight="true" outlineLevel="0" collapsed="false">
      <c r="A182" s="48"/>
      <c r="B182" s="42"/>
      <c r="C182" s="42"/>
      <c r="D182" s="42"/>
      <c r="E182" s="42"/>
      <c r="F182" s="42"/>
      <c r="G182" s="42"/>
      <c r="H182" s="42"/>
      <c r="I182" s="42"/>
      <c r="J182" s="42"/>
      <c r="K182" s="42"/>
    </row>
    <row r="183" customFormat="false" ht="27" hidden="false" customHeight="true" outlineLevel="0" collapsed="false">
      <c r="A183" s="48"/>
      <c r="B183" s="42"/>
      <c r="C183" s="42"/>
      <c r="D183" s="42"/>
      <c r="E183" s="42"/>
      <c r="F183" s="42"/>
      <c r="G183" s="42"/>
      <c r="H183" s="42"/>
      <c r="I183" s="42"/>
      <c r="J183" s="42"/>
      <c r="K183" s="42"/>
    </row>
    <row r="184" customFormat="false" ht="27" hidden="false" customHeight="true" outlineLevel="0" collapsed="false">
      <c r="A184" s="48"/>
      <c r="B184" s="42"/>
      <c r="C184" s="42"/>
      <c r="D184" s="42"/>
      <c r="E184" s="42"/>
      <c r="F184" s="42"/>
      <c r="G184" s="42"/>
      <c r="H184" s="42"/>
      <c r="I184" s="42"/>
      <c r="J184" s="42"/>
      <c r="K184" s="42"/>
    </row>
    <row r="185" customFormat="false" ht="27" hidden="false" customHeight="true" outlineLevel="0" collapsed="false">
      <c r="A185" s="48"/>
      <c r="B185" s="42"/>
      <c r="C185" s="42"/>
      <c r="D185" s="42"/>
      <c r="E185" s="42"/>
      <c r="F185" s="42"/>
      <c r="G185" s="42"/>
      <c r="H185" s="42"/>
      <c r="I185" s="42"/>
      <c r="J185" s="42"/>
      <c r="K185" s="42"/>
    </row>
    <row r="186" customFormat="false" ht="27" hidden="false" customHeight="true" outlineLevel="0" collapsed="false">
      <c r="A186" s="48"/>
      <c r="B186" s="42"/>
      <c r="C186" s="42"/>
      <c r="D186" s="42"/>
      <c r="E186" s="42"/>
      <c r="F186" s="42"/>
      <c r="G186" s="42"/>
      <c r="H186" s="42"/>
      <c r="I186" s="42"/>
      <c r="J186" s="42"/>
      <c r="K186" s="42"/>
    </row>
    <row r="187" customFormat="false" ht="27" hidden="false" customHeight="true" outlineLevel="0" collapsed="false">
      <c r="A187" s="48"/>
      <c r="B187" s="42"/>
      <c r="C187" s="42"/>
      <c r="D187" s="42"/>
      <c r="E187" s="42"/>
      <c r="F187" s="42"/>
      <c r="G187" s="42"/>
      <c r="H187" s="42"/>
      <c r="I187" s="42"/>
      <c r="J187" s="42"/>
      <c r="K187" s="42"/>
    </row>
    <row r="188" customFormat="false" ht="27" hidden="false" customHeight="true" outlineLevel="0" collapsed="false">
      <c r="A188" s="48"/>
      <c r="B188" s="42"/>
      <c r="C188" s="42"/>
      <c r="D188" s="42"/>
      <c r="E188" s="42"/>
      <c r="F188" s="42"/>
      <c r="G188" s="42"/>
      <c r="H188" s="42"/>
      <c r="I188" s="42"/>
      <c r="J188" s="42"/>
      <c r="K188" s="42"/>
    </row>
    <row r="189" customFormat="false" ht="27" hidden="false" customHeight="true" outlineLevel="0" collapsed="false">
      <c r="A189" s="48"/>
      <c r="B189" s="42"/>
      <c r="C189" s="42"/>
      <c r="D189" s="42"/>
      <c r="E189" s="42"/>
      <c r="F189" s="42"/>
      <c r="G189" s="42"/>
      <c r="H189" s="42"/>
      <c r="I189" s="42"/>
      <c r="J189" s="42"/>
      <c r="K189" s="42"/>
    </row>
    <row r="190" customFormat="false" ht="27" hidden="false" customHeight="true" outlineLevel="0" collapsed="false">
      <c r="A190" s="48"/>
      <c r="B190" s="42"/>
      <c r="C190" s="42"/>
      <c r="D190" s="42"/>
      <c r="E190" s="42"/>
      <c r="F190" s="42"/>
      <c r="G190" s="42"/>
      <c r="H190" s="42"/>
      <c r="I190" s="42"/>
      <c r="J190" s="42"/>
      <c r="K190" s="42"/>
    </row>
    <row r="191" customFormat="false" ht="27" hidden="false" customHeight="true" outlineLevel="0" collapsed="false">
      <c r="A191" s="48"/>
      <c r="B191" s="42"/>
      <c r="C191" s="42"/>
      <c r="D191" s="42"/>
      <c r="E191" s="42"/>
      <c r="F191" s="42"/>
      <c r="G191" s="42"/>
      <c r="H191" s="42"/>
      <c r="I191" s="42"/>
      <c r="J191" s="42"/>
      <c r="K191" s="42"/>
    </row>
    <row r="192" customFormat="false" ht="27" hidden="false" customHeight="true" outlineLevel="0" collapsed="false">
      <c r="A192" s="48"/>
      <c r="B192" s="42"/>
      <c r="C192" s="42"/>
      <c r="D192" s="42"/>
      <c r="E192" s="42"/>
      <c r="F192" s="42"/>
      <c r="G192" s="42"/>
      <c r="H192" s="42"/>
      <c r="I192" s="42"/>
      <c r="J192" s="42"/>
      <c r="K192" s="42"/>
    </row>
    <row r="193" customFormat="false" ht="27" hidden="false" customHeight="true" outlineLevel="0" collapsed="false">
      <c r="A193" s="48"/>
      <c r="B193" s="42"/>
      <c r="C193" s="42"/>
      <c r="D193" s="42"/>
      <c r="E193" s="42"/>
      <c r="F193" s="42"/>
      <c r="G193" s="42"/>
      <c r="H193" s="42"/>
      <c r="I193" s="42"/>
      <c r="J193" s="42"/>
      <c r="K193" s="42"/>
    </row>
    <row r="194" customFormat="false" ht="27" hidden="false" customHeight="true" outlineLevel="0" collapsed="false">
      <c r="A194" s="48"/>
      <c r="B194" s="42"/>
      <c r="C194" s="42"/>
      <c r="D194" s="42"/>
      <c r="E194" s="42"/>
      <c r="F194" s="42"/>
      <c r="G194" s="42"/>
      <c r="H194" s="42"/>
      <c r="I194" s="42"/>
      <c r="J194" s="42"/>
      <c r="K194" s="42"/>
    </row>
    <row r="195" customFormat="false" ht="27" hidden="false" customHeight="true" outlineLevel="0" collapsed="false">
      <c r="A195" s="48"/>
      <c r="B195" s="42"/>
      <c r="C195" s="42"/>
      <c r="D195" s="42"/>
      <c r="E195" s="42"/>
      <c r="F195" s="42"/>
      <c r="G195" s="42"/>
      <c r="H195" s="42"/>
      <c r="I195" s="42"/>
      <c r="J195" s="42"/>
      <c r="K195" s="42"/>
    </row>
    <row r="196" customFormat="false" ht="27" hidden="false" customHeight="true" outlineLevel="0" collapsed="false">
      <c r="A196" s="48"/>
      <c r="B196" s="42"/>
      <c r="C196" s="42"/>
      <c r="D196" s="42"/>
      <c r="E196" s="42"/>
      <c r="F196" s="42"/>
      <c r="G196" s="42"/>
      <c r="H196" s="42"/>
      <c r="I196" s="42"/>
      <c r="J196" s="42"/>
      <c r="K196" s="42"/>
    </row>
    <row r="197" customFormat="false" ht="27" hidden="false" customHeight="true" outlineLevel="0" collapsed="false">
      <c r="A197" s="48"/>
      <c r="B197" s="42"/>
      <c r="C197" s="42"/>
      <c r="D197" s="42"/>
      <c r="E197" s="42"/>
      <c r="F197" s="42"/>
      <c r="G197" s="42"/>
      <c r="H197" s="42"/>
      <c r="I197" s="42"/>
      <c r="J197" s="42"/>
      <c r="K197" s="42"/>
    </row>
    <row r="198" customFormat="false" ht="27" hidden="false" customHeight="true" outlineLevel="0" collapsed="false">
      <c r="A198" s="48"/>
      <c r="B198" s="42"/>
      <c r="C198" s="42"/>
      <c r="D198" s="42"/>
      <c r="E198" s="42"/>
      <c r="F198" s="42"/>
      <c r="G198" s="42"/>
      <c r="H198" s="42"/>
      <c r="I198" s="42"/>
      <c r="J198" s="42"/>
      <c r="K198" s="42"/>
    </row>
    <row r="199" customFormat="false" ht="27" hidden="false" customHeight="true" outlineLevel="0" collapsed="false">
      <c r="A199" s="48"/>
      <c r="B199" s="42"/>
      <c r="C199" s="42"/>
      <c r="D199" s="42"/>
      <c r="E199" s="42"/>
      <c r="F199" s="42"/>
      <c r="G199" s="42"/>
      <c r="H199" s="42"/>
      <c r="I199" s="42"/>
      <c r="J199" s="42"/>
      <c r="K199" s="42"/>
    </row>
    <row r="200" customFormat="false" ht="27" hidden="false" customHeight="true" outlineLevel="0" collapsed="false">
      <c r="A200" s="48"/>
      <c r="B200" s="42"/>
      <c r="C200" s="42"/>
      <c r="D200" s="42"/>
      <c r="E200" s="42"/>
      <c r="F200" s="42"/>
      <c r="G200" s="42"/>
      <c r="H200" s="42"/>
      <c r="I200" s="42"/>
      <c r="J200" s="42"/>
      <c r="K200" s="42"/>
    </row>
    <row r="201" customFormat="false" ht="27" hidden="false" customHeight="true" outlineLevel="0" collapsed="false">
      <c r="A201" s="48"/>
      <c r="B201" s="42"/>
      <c r="C201" s="42"/>
      <c r="D201" s="42"/>
      <c r="E201" s="42"/>
      <c r="F201" s="42"/>
      <c r="G201" s="42"/>
      <c r="H201" s="42"/>
      <c r="I201" s="42"/>
      <c r="J201" s="42"/>
      <c r="K201" s="42"/>
    </row>
    <row r="202" customFormat="false" ht="27" hidden="false" customHeight="true" outlineLevel="0" collapsed="false">
      <c r="A202" s="48"/>
      <c r="B202" s="42"/>
      <c r="C202" s="42"/>
      <c r="D202" s="42"/>
      <c r="E202" s="42"/>
      <c r="F202" s="42"/>
      <c r="G202" s="42"/>
      <c r="H202" s="42"/>
      <c r="I202" s="42"/>
      <c r="J202" s="42"/>
      <c r="K202" s="42"/>
    </row>
    <row r="203" customFormat="false" ht="27" hidden="false" customHeight="true" outlineLevel="0" collapsed="false">
      <c r="A203" s="48"/>
      <c r="B203" s="42"/>
      <c r="C203" s="42"/>
      <c r="D203" s="42"/>
      <c r="E203" s="42"/>
      <c r="F203" s="42"/>
      <c r="G203" s="42"/>
      <c r="H203" s="42"/>
      <c r="I203" s="42"/>
      <c r="J203" s="42"/>
      <c r="K203" s="42"/>
    </row>
    <row r="204" customFormat="false" ht="27" hidden="false" customHeight="true" outlineLevel="0" collapsed="false">
      <c r="A204" s="48"/>
      <c r="B204" s="42"/>
      <c r="C204" s="42"/>
      <c r="D204" s="42"/>
      <c r="E204" s="42"/>
      <c r="F204" s="42"/>
      <c r="G204" s="42"/>
      <c r="H204" s="42"/>
      <c r="I204" s="42"/>
      <c r="J204" s="42"/>
      <c r="K204" s="42"/>
    </row>
    <row r="205" customFormat="false" ht="27" hidden="false" customHeight="true" outlineLevel="0" collapsed="false">
      <c r="A205" s="48"/>
      <c r="B205" s="42"/>
      <c r="C205" s="42"/>
      <c r="D205" s="42"/>
      <c r="E205" s="42"/>
      <c r="F205" s="42"/>
      <c r="G205" s="42"/>
      <c r="H205" s="42"/>
      <c r="I205" s="42"/>
      <c r="J205" s="42"/>
      <c r="K205" s="42"/>
    </row>
    <row r="206" customFormat="false" ht="27" hidden="false" customHeight="true" outlineLevel="0" collapsed="false">
      <c r="A206" s="48"/>
      <c r="B206" s="42"/>
      <c r="C206" s="42"/>
      <c r="D206" s="42"/>
      <c r="E206" s="42"/>
      <c r="F206" s="42"/>
      <c r="G206" s="42"/>
      <c r="H206" s="42"/>
      <c r="I206" s="42"/>
      <c r="J206" s="42"/>
      <c r="K206" s="42"/>
    </row>
  </sheetData>
  <mergeCells count="5">
    <mergeCell ref="A1:C1"/>
    <mergeCell ref="D1:F1"/>
    <mergeCell ref="G1:K1"/>
    <mergeCell ref="A2:K2"/>
    <mergeCell ref="A4:K4"/>
  </mergeCells>
  <dataValidations count="5">
    <dataValidation allowBlank="true" error="Choisir une valeur autorisée ; une donnée absente reste vide." errorStyle="stop" errorTitle="Saisie à vérifier" operator="between" showDropDown="false" showErrorMessage="true" showInputMessage="false" sqref="F7:F206" type="list">
      <formula1>"Affichage,Lecture,Citation,Exécution,Décision,Réemploi"</formula1>
      <formula2>0</formula2>
    </dataValidation>
    <dataValidation allowBlank="true" error="Choisir une valeur autorisée ; une donnée absente reste vide." errorStyle="stop" errorTitle="Saisie à vérifier" operator="between" showDropDown="false" showErrorMessage="true" showInputMessage="false" sqref="I7:I206" type="list">
      <formula1>"Résultat observé,Non mesuré"</formula1>
      <formula2>0</formula2>
    </dataValidation>
    <dataValidation allowBlank="true" error="Choisir une valeur autorisée ; une donnée absente reste vide." errorStyle="stop" errorTitle="Saisie à vérifier" operator="between" showDropDown="false" showErrorMessage="true" showInputMessage="false" sqref="J7:J206" type="list">
      <formula1>"Réel,Fictif,Test"</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H7:H206" type="decimal">
      <formula1>0</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A7:A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6"/>
    <col collapsed="false" customWidth="true" hidden="false" outlineLevel="0" max="2" min="2" style="1" width="18"/>
    <col collapsed="false" customWidth="true" hidden="false" outlineLevel="0" max="3" min="3" style="1" width="19"/>
    <col collapsed="false" customWidth="true" hidden="false" outlineLevel="0" max="4" min="4" style="1" width="37"/>
    <col collapsed="false" customWidth="true" hidden="false" outlineLevel="0" max="5" min="5" style="1" width="22"/>
    <col collapsed="false" customWidth="true" hidden="false" outlineLevel="0" max="6" min="6" style="1" width="37"/>
    <col collapsed="false" customWidth="true" hidden="false" outlineLevel="0" max="7" min="7" style="1" width="18"/>
    <col collapsed="false" customWidth="true" hidden="false" outlineLevel="0" max="8" min="8" style="1" width="15"/>
  </cols>
  <sheetData>
    <row r="1" customFormat="false" ht="24.75" hidden="false" customHeight="true" outlineLevel="0" collapsed="false">
      <c r="A1" s="31" t="str">
        <f aca="false">IFERROR(HYPERLINK("#'00_Accueil'!A1","ACCUEIL"),"ACCUEIL")</f>
        <v>ACCUEIL</v>
      </c>
      <c r="B1" s="31"/>
      <c r="C1" s="31"/>
      <c r="D1" s="31" t="str">
        <f aca="false">IFERROR(HYPERLINK("#'06_Guide'!A1","GUIDE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1275</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1334</v>
      </c>
      <c r="B4" s="33"/>
      <c r="C4" s="33"/>
      <c r="D4" s="33"/>
      <c r="E4" s="33"/>
      <c r="F4" s="33"/>
      <c r="G4" s="33"/>
      <c r="H4" s="33"/>
    </row>
    <row r="5" customFormat="false" ht="39.75" hidden="false" customHeight="true" outlineLevel="0" collapsed="false">
      <c r="A5" s="49" t="s">
        <v>1335</v>
      </c>
      <c r="B5" s="49"/>
      <c r="C5" s="49"/>
      <c r="D5" s="49"/>
      <c r="E5" s="49"/>
      <c r="F5" s="49"/>
      <c r="G5" s="49"/>
      <c r="H5" s="49"/>
    </row>
    <row r="6" customFormat="false" ht="42" hidden="false" customHeight="true" outlineLevel="0" collapsed="false">
      <c r="A6" s="36" t="s">
        <v>1043</v>
      </c>
      <c r="B6" s="36" t="s">
        <v>562</v>
      </c>
      <c r="C6" s="36" t="s">
        <v>566</v>
      </c>
      <c r="D6" s="36" t="s">
        <v>554</v>
      </c>
      <c r="E6" s="36" t="s">
        <v>68</v>
      </c>
      <c r="F6" s="35" t="s">
        <v>1336</v>
      </c>
      <c r="G6" s="35" t="s">
        <v>562</v>
      </c>
      <c r="H6" s="35"/>
    </row>
    <row r="7" customFormat="false" ht="42" hidden="false" customHeight="true" outlineLevel="0" collapsed="false">
      <c r="A7" s="37" t="s">
        <v>1293</v>
      </c>
      <c r="B7" s="37" t="n">
        <v>96</v>
      </c>
      <c r="C7" s="37" t="s">
        <v>1337</v>
      </c>
      <c r="D7" s="37" t="s">
        <v>1338</v>
      </c>
      <c r="E7" s="37" t="s">
        <v>1339</v>
      </c>
      <c r="F7" s="4" t="s">
        <v>1340</v>
      </c>
      <c r="G7" s="40" t="n">
        <f aca="false">COUNTIFS(T_06_Journal_usages[Date],"&gt;0",T_06_Journal_usages[Personne],"&lt;&gt;",T_06_Journal_usages[Ressource],"&lt;&gt;",T_06_Journal_usages[Version],"&lt;&gt;",T_06_Journal_usages[Environnement],"Réel")</f>
        <v>0</v>
      </c>
      <c r="H7" s="4"/>
    </row>
    <row r="8" customFormat="false" ht="42" hidden="false" customHeight="true" outlineLevel="0" collapsed="false">
      <c r="A8" s="37" t="s">
        <v>1341</v>
      </c>
      <c r="B8" s="37" t="n">
        <v>11</v>
      </c>
      <c r="C8" s="37" t="s">
        <v>1342</v>
      </c>
      <c r="D8" s="37" t="s">
        <v>1343</v>
      </c>
      <c r="E8" s="37" t="s">
        <v>1339</v>
      </c>
      <c r="F8" s="4" t="s">
        <v>1344</v>
      </c>
      <c r="G8" s="40" t="n">
        <f aca="false">COUNTIFS(T_06_Journal_usages[Date],"&gt;0",T_06_Journal_usages[Personne],"&lt;&gt;",T_06_Journal_usages[Ressource],"&lt;&gt;",T_06_Journal_usages[Version],"&lt;&gt;",T_06_Journal_usages[Environnement],"Réel",T_06_Journal_usages[Degré],"Réemploi")</f>
        <v>0</v>
      </c>
      <c r="H8" s="4"/>
    </row>
    <row r="9" customFormat="false" ht="42" hidden="false" customHeight="true" outlineLevel="0" collapsed="false">
      <c r="A9" s="37" t="s">
        <v>1301</v>
      </c>
      <c r="B9" s="37" t="n">
        <v>14</v>
      </c>
      <c r="C9" s="37" t="s">
        <v>1345</v>
      </c>
      <c r="D9" s="37" t="s">
        <v>1346</v>
      </c>
      <c r="E9" s="37" t="s">
        <v>1339</v>
      </c>
      <c r="F9" s="4" t="s">
        <v>1347</v>
      </c>
      <c r="G9" s="40" t="n">
        <f aca="false">COUNTIFS(T_06_Journal_usages[Date],"&gt;0",T_06_Journal_usages[Personne],"&lt;&gt;",T_06_Journal_usages[Ressource],"&lt;&gt;",T_06_Journal_usages[Version],"&lt;&gt;",T_06_Journal_usages[Environnement],"Réel",T_06_Journal_usages[Degré],"Décision")</f>
        <v>0</v>
      </c>
      <c r="H9" s="4"/>
    </row>
    <row r="10" customFormat="false" ht="42" hidden="false" customHeight="true" outlineLevel="0" collapsed="false">
      <c r="A10" s="37" t="s">
        <v>1348</v>
      </c>
      <c r="B10" s="37" t="n">
        <v>31</v>
      </c>
      <c r="C10" s="37" t="s">
        <v>1349</v>
      </c>
      <c r="D10" s="37" t="s">
        <v>1350</v>
      </c>
      <c r="E10" s="37" t="s">
        <v>1339</v>
      </c>
      <c r="F10" s="4" t="s">
        <v>1351</v>
      </c>
      <c r="G10" s="40" t="str">
        <f aca="false">IF(COUNTIFS(T_06_Journal_usages[Date],"&gt;0",T_06_Journal_usages[Personne],"&lt;&gt;",T_06_Journal_usages[Ressource],"&lt;&gt;",T_06_Journal_usages[Version],"&lt;&gt;",T_06_Journal_usages[Environnement],"Réel",T_06_Journal_usages[Durée (min)],"&lt;&gt;",T_06_Journal_usages[Durée (min)],"&gt;=0")=0,"Non mesuré",SUMIFS(T_06_Journal_usages[Durée (min)],T_06_Journal_usages[Date],"&gt;0",T_06_Journal_usages[Personne],"&lt;&gt;",T_06_Journal_usages[Ressource],"&lt;&gt;",T_06_Journal_usages[Version],"&lt;&gt;",T_06_Journal_usages[Environnement],"Réel",T_06_Journal_usages[Durée (min)],"&gt;=0"))</f>
        <v>Non mesuré</v>
      </c>
      <c r="H10" s="4"/>
    </row>
    <row r="11" customFormat="false" ht="42" hidden="false" customHeight="true" outlineLevel="0" collapsed="false">
      <c r="A11" s="37" t="s">
        <v>1352</v>
      </c>
      <c r="B11" s="37" t="n">
        <v>3</v>
      </c>
      <c r="C11" s="37" t="s">
        <v>101</v>
      </c>
      <c r="D11" s="37" t="s">
        <v>1353</v>
      </c>
      <c r="E11" s="37" t="s">
        <v>1339</v>
      </c>
      <c r="F11" s="4" t="s">
        <v>1354</v>
      </c>
      <c r="G11" s="51" t="str">
        <f aca="false">IF(G7=0,"Non mesuré",G8/G7)</f>
        <v>Non mesuré</v>
      </c>
      <c r="H11" s="4"/>
    </row>
    <row r="12" customFormat="false" ht="42" hidden="false" customHeight="true" outlineLevel="0" collapsed="false">
      <c r="A12" s="37" t="s">
        <v>1355</v>
      </c>
      <c r="B12" s="37" t="n">
        <v>11</v>
      </c>
      <c r="C12" s="37" t="s">
        <v>1356</v>
      </c>
      <c r="D12" s="37" t="s">
        <v>1357</v>
      </c>
      <c r="E12" s="37" t="s">
        <v>1339</v>
      </c>
      <c r="F12" s="4"/>
      <c r="G12" s="4"/>
      <c r="H12" s="4"/>
    </row>
    <row r="13" customFormat="false" ht="42" hidden="false" customHeight="true" outlineLevel="0" collapsed="false">
      <c r="A13" s="37" t="s">
        <v>1309</v>
      </c>
      <c r="B13" s="37" t="n">
        <v>4</v>
      </c>
      <c r="C13" s="37" t="s">
        <v>1311</v>
      </c>
      <c r="D13" s="37" t="s">
        <v>1358</v>
      </c>
      <c r="E13" s="37" t="s">
        <v>1339</v>
      </c>
      <c r="F13" s="4" t="s">
        <v>1359</v>
      </c>
      <c r="G13" s="40" t="n">
        <f aca="false">COUNTIFS(T_06_Journal_usages[Date],"&gt;0",T_06_Journal_usages[Personne],"&lt;&gt;",T_06_Journal_usages[Ressource],"&lt;&gt;",T_06_Journal_usages[Version],"&lt;&gt;",T_06_Journal_usages[Environnement],"Fictif")</f>
        <v>0</v>
      </c>
      <c r="H13" s="4"/>
    </row>
    <row r="14" customFormat="false" ht="42" hidden="false" customHeight="true" outlineLevel="0" collapsed="false">
      <c r="A14" s="37" t="s">
        <v>1360</v>
      </c>
      <c r="B14" s="37" t="n">
        <v>434</v>
      </c>
      <c r="C14" s="37" t="s">
        <v>1361</v>
      </c>
      <c r="D14" s="37" t="s">
        <v>1362</v>
      </c>
      <c r="E14" s="37" t="s">
        <v>1339</v>
      </c>
      <c r="F14" s="4" t="s">
        <v>1363</v>
      </c>
      <c r="G14" s="40" t="n">
        <f aca="false">COUNTIFS(T_06_Journal_usages[Date],"&gt;0",T_06_Journal_usages[Personne],"&lt;&gt;",T_06_Journal_usages[Ressource],"&lt;&gt;",T_06_Journal_usages[Version],"&lt;&gt;",T_06_Journal_usages[Environnement],"Test")</f>
        <v>0</v>
      </c>
      <c r="H14" s="4"/>
    </row>
    <row r="15" customFormat="false" ht="42" hidden="false" customHeight="true" outlineLevel="0" collapsed="false">
      <c r="A15" s="37" t="s">
        <v>1364</v>
      </c>
      <c r="B15" s="37" t="n">
        <v>2</v>
      </c>
      <c r="C15" s="37" t="s">
        <v>1365</v>
      </c>
      <c r="D15" s="37" t="s">
        <v>1366</v>
      </c>
      <c r="E15" s="37" t="s">
        <v>1339</v>
      </c>
      <c r="F15" s="4" t="s">
        <v>1367</v>
      </c>
      <c r="G15" s="40" t="n">
        <f aca="false">COUNTIF(T_06_Journal_usages[Ressource],"&lt;&gt;")-SUM(G7,G13,G14)</f>
        <v>0</v>
      </c>
      <c r="H15" s="4"/>
    </row>
    <row r="16" customFormat="false" ht="42" hidden="false" customHeight="true" outlineLevel="0" collapsed="false">
      <c r="A16" s="37" t="s">
        <v>1368</v>
      </c>
      <c r="B16" s="37" t="n">
        <v>2</v>
      </c>
      <c r="C16" s="37" t="s">
        <v>1365</v>
      </c>
      <c r="D16" s="37" t="s">
        <v>1369</v>
      </c>
      <c r="E16" s="37" t="s">
        <v>1339</v>
      </c>
      <c r="F16" s="4"/>
      <c r="G16" s="4"/>
      <c r="H16" s="4"/>
    </row>
    <row r="17" customFormat="false" ht="57" hidden="false" customHeight="true" outlineLevel="0" collapsed="false">
      <c r="A17" s="37" t="s">
        <v>1370</v>
      </c>
      <c r="B17" s="37" t="n">
        <v>6</v>
      </c>
      <c r="C17" s="37" t="s">
        <v>1365</v>
      </c>
      <c r="D17" s="37" t="s">
        <v>1371</v>
      </c>
      <c r="E17" s="37" t="s">
        <v>1339</v>
      </c>
      <c r="F17" s="30" t="s">
        <v>1372</v>
      </c>
      <c r="G17" s="30"/>
      <c r="H17" s="4"/>
    </row>
    <row r="18" customFormat="false" ht="57" hidden="false" customHeight="true" outlineLevel="0" collapsed="false">
      <c r="A18" s="37" t="s">
        <v>1373</v>
      </c>
      <c r="B18" s="37" t="n">
        <v>1</v>
      </c>
      <c r="C18" s="37" t="s">
        <v>1374</v>
      </c>
      <c r="D18" s="37" t="s">
        <v>1375</v>
      </c>
      <c r="E18" s="37" t="s">
        <v>1339</v>
      </c>
      <c r="F18" s="30"/>
      <c r="G18" s="30"/>
      <c r="H18" s="4"/>
    </row>
    <row r="19" customFormat="false" ht="27" hidden="false" customHeight="true" outlineLevel="0" collapsed="false">
      <c r="A19" s="37" t="s">
        <v>1053</v>
      </c>
      <c r="B19" s="37" t="s">
        <v>280</v>
      </c>
      <c r="C19" s="37" t="s">
        <v>1376</v>
      </c>
      <c r="D19" s="37" t="s">
        <v>1377</v>
      </c>
      <c r="E19" s="37"/>
      <c r="F19" s="30"/>
      <c r="G19" s="30"/>
      <c r="H19" s="4"/>
    </row>
    <row r="20" customFormat="false" ht="27" hidden="false" customHeight="true" outlineLevel="0" collapsed="false">
      <c r="A20" s="37" t="s">
        <v>1055</v>
      </c>
      <c r="B20" s="37" t="s">
        <v>280</v>
      </c>
      <c r="C20" s="37" t="s">
        <v>1378</v>
      </c>
      <c r="D20" s="37" t="s">
        <v>1377</v>
      </c>
      <c r="E20" s="37"/>
      <c r="F20" s="30"/>
      <c r="G20" s="30"/>
      <c r="H20" s="4"/>
    </row>
  </sheetData>
  <mergeCells count="7">
    <mergeCell ref="A1:C1"/>
    <mergeCell ref="D1:F1"/>
    <mergeCell ref="G1:H1"/>
    <mergeCell ref="A2:H2"/>
    <mergeCell ref="A4:H4"/>
    <mergeCell ref="A5:H5"/>
    <mergeCell ref="F17:G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IFERROR(HYPERLINK("#'07_Guide'!A1","GUIDE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1379</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1380</v>
      </c>
      <c r="B4" s="33"/>
      <c r="C4" s="33"/>
      <c r="D4" s="33"/>
      <c r="E4" s="33"/>
      <c r="F4" s="33"/>
      <c r="G4" s="33"/>
      <c r="H4" s="33"/>
    </row>
    <row r="5" customFormat="false" ht="45.75" hidden="false" customHeight="true" outlineLevel="0" collapsed="false">
      <c r="A5" s="30" t="s">
        <v>1381</v>
      </c>
      <c r="B5" s="30"/>
      <c r="C5" s="30"/>
      <c r="D5" s="30"/>
      <c r="E5" s="30"/>
      <c r="F5" s="30"/>
      <c r="G5" s="30"/>
      <c r="H5" s="30"/>
    </row>
    <row r="6" customFormat="false" ht="27" hidden="false" customHeight="true" outlineLevel="0" collapsed="false">
      <c r="A6" s="4"/>
      <c r="B6" s="30"/>
      <c r="C6" s="30"/>
      <c r="D6" s="30"/>
      <c r="E6" s="30"/>
      <c r="F6" s="30"/>
      <c r="G6" s="30"/>
      <c r="H6" s="30"/>
    </row>
    <row r="7" customFormat="false" ht="42" hidden="false" customHeight="true" outlineLevel="0" collapsed="false">
      <c r="A7" s="35" t="s">
        <v>475</v>
      </c>
      <c r="B7" s="41" t="s">
        <v>476</v>
      </c>
      <c r="C7" s="41"/>
      <c r="D7" s="41"/>
      <c r="E7" s="41"/>
      <c r="F7" s="41"/>
      <c r="G7" s="41"/>
      <c r="H7" s="41"/>
    </row>
    <row r="8" customFormat="false" ht="27" hidden="false" customHeight="true" outlineLevel="0" collapsed="false">
      <c r="A8" s="4" t="s">
        <v>477</v>
      </c>
      <c r="B8" s="30" t="s">
        <v>1382</v>
      </c>
      <c r="C8" s="30"/>
      <c r="D8" s="30"/>
      <c r="E8" s="30"/>
      <c r="F8" s="30"/>
      <c r="G8" s="30"/>
      <c r="H8" s="30"/>
    </row>
    <row r="9" customFormat="false" ht="27" hidden="false" customHeight="true" outlineLevel="0" collapsed="false">
      <c r="A9" s="4" t="s">
        <v>53</v>
      </c>
      <c r="B9" s="30" t="s">
        <v>1383</v>
      </c>
      <c r="C9" s="30"/>
      <c r="D9" s="30"/>
      <c r="E9" s="30"/>
      <c r="F9" s="30"/>
      <c r="G9" s="30"/>
      <c r="H9" s="30"/>
    </row>
    <row r="10" customFormat="false" ht="27" hidden="false" customHeight="true" outlineLevel="0" collapsed="false">
      <c r="A10" s="4" t="s">
        <v>480</v>
      </c>
      <c r="B10" s="30" t="s">
        <v>1384</v>
      </c>
      <c r="C10" s="30"/>
      <c r="D10" s="30"/>
      <c r="E10" s="30"/>
      <c r="F10" s="30"/>
      <c r="G10" s="30"/>
      <c r="H10" s="30"/>
    </row>
    <row r="11" customFormat="false" ht="27" hidden="false" customHeight="true" outlineLevel="0" collapsed="false">
      <c r="A11" s="4" t="s">
        <v>482</v>
      </c>
      <c r="B11" s="30" t="s">
        <v>1385</v>
      </c>
      <c r="C11" s="30"/>
      <c r="D11" s="30"/>
      <c r="E11" s="30"/>
      <c r="F11" s="30"/>
      <c r="G11" s="30"/>
      <c r="H11" s="30"/>
    </row>
    <row r="12" customFormat="false" ht="27" hidden="false" customHeight="true" outlineLevel="0" collapsed="false">
      <c r="A12" s="4" t="s">
        <v>484</v>
      </c>
      <c r="B12" s="30" t="s">
        <v>1386</v>
      </c>
      <c r="C12" s="30"/>
      <c r="D12" s="30"/>
      <c r="E12" s="30"/>
      <c r="F12" s="30"/>
      <c r="G12" s="30"/>
      <c r="H12" s="30"/>
    </row>
    <row r="13" customFormat="false" ht="42" hidden="false" customHeight="true" outlineLevel="0" collapsed="false">
      <c r="A13" s="4" t="s">
        <v>486</v>
      </c>
      <c r="B13" s="30" t="s">
        <v>1387</v>
      </c>
      <c r="C13" s="30"/>
      <c r="D13" s="30"/>
      <c r="E13" s="30"/>
      <c r="F13" s="30"/>
      <c r="G13" s="30"/>
      <c r="H13" s="30"/>
    </row>
    <row r="14" customFormat="false" ht="27" hidden="false" customHeight="true" outlineLevel="0" collapsed="false">
      <c r="A14" s="4" t="s">
        <v>1155</v>
      </c>
      <c r="B14" s="30" t="s">
        <v>1388</v>
      </c>
      <c r="C14" s="30"/>
      <c r="D14" s="30"/>
      <c r="E14" s="30"/>
      <c r="F14" s="30"/>
      <c r="G14" s="30"/>
      <c r="H14" s="30"/>
    </row>
    <row r="15" customFormat="false" ht="27" hidden="false" customHeight="true" outlineLevel="0" collapsed="false">
      <c r="A15" s="4"/>
      <c r="B15" s="30"/>
      <c r="C15" s="30"/>
      <c r="D15" s="30"/>
      <c r="E15" s="30"/>
      <c r="F15" s="30"/>
      <c r="G15" s="30"/>
      <c r="H15" s="30"/>
    </row>
    <row r="16" customFormat="false" ht="27" hidden="false" customHeight="true" outlineLevel="0" collapsed="false">
      <c r="A16" s="4"/>
      <c r="B16" s="30"/>
      <c r="C16" s="30"/>
      <c r="D16" s="30"/>
      <c r="E16" s="30"/>
      <c r="F16" s="30"/>
      <c r="G16" s="30"/>
      <c r="H16" s="30"/>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IFERROR(HYPERLINK("#'07_Grille_clauses'!A1","Grille clauses   →   07_Grille_clauses"),"Grille clauses   →   07_Grille_clauses")</f>
        <v>Grille clauses   →   07_Grille_clauses</v>
      </c>
      <c r="B20" s="34"/>
      <c r="C20" s="34"/>
      <c r="D20" s="34"/>
      <c r="E20" s="34"/>
      <c r="F20" s="34"/>
      <c r="G20" s="34"/>
      <c r="H20" s="34"/>
    </row>
    <row r="21" customFormat="false" ht="30.75" hidden="false" customHeight="true" outlineLevel="0" collapsed="false">
      <c r="A21" s="34" t="str">
        <f aca="false">IFERROR(HYPERLINK("#'07_Actions'!A1","Plan d'action   →   07_Actions"),"Plan d'action   →   07_Actions")</f>
        <v>Plan d'action   →   07_Actions</v>
      </c>
      <c r="B21" s="34"/>
      <c r="C21" s="34"/>
      <c r="D21" s="34"/>
      <c r="E21" s="34"/>
      <c r="F21" s="34"/>
      <c r="G21" s="34"/>
      <c r="H21" s="34"/>
    </row>
    <row r="22" customFormat="false" ht="30.75" hidden="false" customHeight="true" outlineLevel="0" collapsed="false">
      <c r="A22" s="34" t="str">
        <f aca="false">IFERROR(HYPERLINK("#'07_Revue_croisee'!A1","Revue croisée   →   07_Revue_croisee"),"Revue croisée   →   07_Revue_croisee")</f>
        <v>Revue croisée   →   07_Revue_croisee</v>
      </c>
      <c r="B22" s="34"/>
      <c r="C22" s="34"/>
      <c r="D22" s="34"/>
      <c r="E22" s="34"/>
      <c r="F22" s="34"/>
      <c r="G22" s="34"/>
      <c r="H22" s="34"/>
    </row>
    <row r="23" customFormat="false" ht="30.75" hidden="false" customHeight="true" outlineLevel="0" collapsed="false">
      <c r="A23" s="34" t="str">
        <f aca="false">IFERROR(HYPERLINK("#'07_Tableau_de_bord'!A1","Tableau de bord   →   07_Tableau_de_bord"),"Tableau de bord   →   07_Tableau_de_bord")</f>
        <v>Tableau de bord   →   07_Tableau_de_bord</v>
      </c>
      <c r="B23" s="34"/>
      <c r="C23" s="34"/>
      <c r="D23" s="34"/>
      <c r="E23" s="34"/>
      <c r="F23" s="34"/>
      <c r="G23" s="34"/>
      <c r="H23" s="34"/>
    </row>
    <row r="24" customFormat="false" ht="30.75" hidden="false" customHeight="true" outlineLevel="0" collapsed="false">
      <c r="A24" s="34" t="str">
        <f aca="false">IFERROR(HYPERLINK("#'07_Ex_grille'!A1","Illustration initiale   →   07_Ex_grille"),"Illustration initiale   →   07_Ex_grille")</f>
        <v>Illustration initiale   →   07_Ex_grille</v>
      </c>
      <c r="B24" s="34"/>
      <c r="C24" s="34"/>
      <c r="D24" s="34"/>
      <c r="E24" s="34"/>
      <c r="F24" s="34"/>
      <c r="G24" s="34"/>
      <c r="H24" s="34"/>
    </row>
    <row r="25" customFormat="false" ht="30.75" hidden="false" customHeight="true" outlineLevel="0" collapsed="false">
      <c r="A25" s="34" t="str">
        <f aca="false">IFERROR(HYPERLINK("#'07_Ex_actions'!A1","Actions illustratives   →   07_Ex_actions"),"Actions illustratives   →   07_Ex_actions")</f>
        <v>Actions illustratives   →   07_Ex_actions</v>
      </c>
      <c r="B25" s="34"/>
      <c r="C25" s="34"/>
      <c r="D25" s="34"/>
      <c r="E25" s="34"/>
      <c r="F25" s="34"/>
      <c r="G25" s="34"/>
      <c r="H25" s="34"/>
    </row>
    <row r="27" customFormat="false" ht="36.75" hidden="false" customHeight="true" outlineLevel="0" collapsed="false">
      <c r="A27" s="11" t="s">
        <v>1389</v>
      </c>
      <c r="B27" s="11"/>
      <c r="C27" s="11"/>
      <c r="D27" s="11"/>
      <c r="E27" s="11"/>
      <c r="F27" s="11"/>
      <c r="G27" s="11"/>
      <c r="H27" s="11"/>
    </row>
  </sheetData>
  <mergeCells count="25">
    <mergeCell ref="A1:C1"/>
    <mergeCell ref="D1:F1"/>
    <mergeCell ref="G1:H1"/>
    <mergeCell ref="A2:H2"/>
    <mergeCell ref="A4:H4"/>
    <mergeCell ref="A5:H5"/>
    <mergeCell ref="B6:H6"/>
    <mergeCell ref="B7:H7"/>
    <mergeCell ref="B8:H8"/>
    <mergeCell ref="B9:H9"/>
    <mergeCell ref="B10:H10"/>
    <mergeCell ref="B11:H11"/>
    <mergeCell ref="B12:H12"/>
    <mergeCell ref="B13:H13"/>
    <mergeCell ref="B14:H14"/>
    <mergeCell ref="B15:H15"/>
    <mergeCell ref="B16:H16"/>
    <mergeCell ref="A19:H19"/>
    <mergeCell ref="A20:H20"/>
    <mergeCell ref="A21:H21"/>
    <mergeCell ref="A22:H22"/>
    <mergeCell ref="A23:H23"/>
    <mergeCell ref="A24:H24"/>
    <mergeCell ref="A25:H25"/>
    <mergeCell ref="A27:H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3"/>
    <col collapsed="false" customWidth="true" hidden="false" outlineLevel="0" max="3" min="3" style="1" width="37"/>
    <col collapsed="false" customWidth="true" hidden="false" outlineLevel="0" max="4" min="4" style="1" width="34"/>
    <col collapsed="false" customWidth="true" hidden="false" outlineLevel="0" max="9" min="5" style="1" width="13"/>
    <col collapsed="false" customWidth="true" hidden="false" outlineLevel="0" max="10" min="10" style="1" width="17"/>
    <col collapsed="false" customWidth="true" hidden="false" outlineLevel="0" max="11" min="11" style="1" width="14"/>
    <col collapsed="false" customWidth="true" hidden="false" outlineLevel="0" max="12" min="12" style="1" width="13"/>
    <col collapsed="false" customWidth="true" hidden="false" outlineLevel="0" max="15" min="13" style="1" width="17"/>
  </cols>
  <sheetData>
    <row r="1" customFormat="false" ht="24.75" hidden="false" customHeight="true" outlineLevel="0" collapsed="false">
      <c r="A1" s="31" t="str">
        <f aca="false">IFERROR(HYPERLINK("#'00_Accueil'!A1","ACCUEIL"),"ACCUEIL")</f>
        <v>ACCUEIL</v>
      </c>
      <c r="B1" s="31"/>
      <c r="C1" s="31"/>
      <c r="D1" s="31" t="str">
        <f aca="false">IFERROR(HYPERLINK("#'07_Guide'!A1","GUIDE DU MODULE"),"GUIDE DU MODULE")</f>
        <v>GUIDE DU MODULE</v>
      </c>
      <c r="E1" s="31"/>
      <c r="F1" s="31"/>
      <c r="G1" s="31" t="str">
        <f aca="false">IFERROR(HYPERLINK("#'00_Sommaire'!A1","TOUTES LES FEUILLES"),"TOUTES LES FEUILLES")</f>
        <v>TOUTES LES FEUILLES</v>
      </c>
      <c r="H1" s="31"/>
      <c r="I1" s="31"/>
      <c r="J1" s="31"/>
      <c r="K1" s="31"/>
      <c r="L1" s="31"/>
      <c r="M1" s="31"/>
      <c r="N1" s="31"/>
      <c r="O1" s="31"/>
    </row>
    <row r="2" customFormat="false" ht="24" hidden="false" customHeight="true" outlineLevel="0" collapsed="false">
      <c r="A2" s="32" t="s">
        <v>1379</v>
      </c>
      <c r="B2" s="32"/>
      <c r="C2" s="32"/>
      <c r="D2" s="32"/>
      <c r="E2" s="32"/>
      <c r="F2" s="32"/>
      <c r="G2" s="32"/>
      <c r="H2" s="32"/>
      <c r="I2" s="32"/>
      <c r="J2" s="32"/>
      <c r="K2" s="32"/>
      <c r="L2" s="32"/>
      <c r="M2" s="32"/>
      <c r="N2" s="32"/>
      <c r="O2" s="32"/>
    </row>
    <row r="3" customFormat="false" ht="9" hidden="false" customHeight="true" outlineLevel="0" collapsed="false">
      <c r="A3" s="4"/>
      <c r="B3" s="4"/>
      <c r="C3" s="4"/>
      <c r="D3" s="4"/>
      <c r="E3" s="4"/>
      <c r="F3" s="4"/>
      <c r="G3" s="4"/>
      <c r="H3" s="4"/>
      <c r="I3" s="4"/>
      <c r="J3" s="4"/>
      <c r="K3" s="4"/>
      <c r="L3" s="4"/>
      <c r="M3" s="4"/>
      <c r="N3" s="4"/>
      <c r="O3" s="4"/>
    </row>
    <row r="4" customFormat="false" ht="45.75" hidden="false" customHeight="true" outlineLevel="0" collapsed="false">
      <c r="A4" s="33" t="s">
        <v>1390</v>
      </c>
      <c r="B4" s="33"/>
      <c r="C4" s="33"/>
      <c r="D4" s="33"/>
      <c r="E4" s="33"/>
      <c r="F4" s="33"/>
      <c r="G4" s="33"/>
      <c r="H4" s="33"/>
      <c r="I4" s="33"/>
      <c r="J4" s="33"/>
      <c r="K4" s="33"/>
      <c r="L4" s="33"/>
      <c r="M4" s="33"/>
      <c r="N4" s="33"/>
      <c r="O4" s="33"/>
    </row>
    <row r="5" customFormat="false" ht="27" hidden="false" customHeight="true" outlineLevel="0" collapsed="false">
      <c r="A5" s="30" t="s">
        <v>1391</v>
      </c>
      <c r="B5" s="30"/>
      <c r="C5" s="30"/>
      <c r="D5" s="30"/>
      <c r="E5" s="30"/>
      <c r="F5" s="30"/>
      <c r="G5" s="30"/>
      <c r="H5" s="30"/>
      <c r="I5" s="30"/>
      <c r="J5" s="30"/>
      <c r="K5" s="30"/>
      <c r="L5" s="30"/>
      <c r="M5" s="4"/>
      <c r="N5" s="4"/>
      <c r="O5" s="4"/>
    </row>
    <row r="6" customFormat="false" ht="42" hidden="false" customHeight="true" outlineLevel="0" collapsed="false">
      <c r="A6" s="35" t="s">
        <v>1392</v>
      </c>
      <c r="B6" s="35" t="s">
        <v>1393</v>
      </c>
      <c r="C6" s="35" t="s">
        <v>1394</v>
      </c>
      <c r="D6" s="35" t="s">
        <v>1395</v>
      </c>
      <c r="E6" s="35" t="s">
        <v>1396</v>
      </c>
      <c r="F6" s="35" t="s">
        <v>1397</v>
      </c>
      <c r="G6" s="35" t="s">
        <v>1164</v>
      </c>
      <c r="H6" s="35" t="s">
        <v>476</v>
      </c>
      <c r="I6" s="35" t="s">
        <v>592</v>
      </c>
      <c r="J6" s="35" t="s">
        <v>780</v>
      </c>
      <c r="K6" s="35" t="s">
        <v>1105</v>
      </c>
      <c r="L6" s="35" t="s">
        <v>1062</v>
      </c>
      <c r="M6" s="35" t="s">
        <v>1398</v>
      </c>
      <c r="N6" s="35" t="s">
        <v>1399</v>
      </c>
      <c r="O6" s="35" t="s">
        <v>1400</v>
      </c>
    </row>
    <row r="7" customFormat="false" ht="42" hidden="false" customHeight="true" outlineLevel="0" collapsed="false">
      <c r="A7" s="4" t="s">
        <v>1401</v>
      </c>
      <c r="B7" s="4" t="s">
        <v>1402</v>
      </c>
      <c r="C7" s="4" t="s">
        <v>1403</v>
      </c>
      <c r="D7" s="4" t="s">
        <v>1404</v>
      </c>
      <c r="E7" s="38" t="s">
        <v>300</v>
      </c>
      <c r="F7" s="38"/>
      <c r="G7" s="38"/>
      <c r="H7" s="38"/>
      <c r="I7" s="38"/>
      <c r="J7" s="47"/>
      <c r="K7" s="38"/>
      <c r="L7" s="38"/>
      <c r="M7" s="47"/>
      <c r="N7" s="38"/>
      <c r="O7" s="40" t="str">
        <f aca="false">IF(OR(N7="",NOT(ISNUMBER(M7)),M7&lt;=0),"Inconnue",IF(E7="Tenue",IF(F7&lt;&gt;"","Tenue","Inconnue"),IF(E7="En écart",IF(AND(G7&lt;&gt;"",H7&lt;&gt;"",I7&lt;&gt;"",ISNUMBER(J7),J7&gt;0),"En écart","Inconnue"),"Inconnue")))</f>
        <v>Inconnue</v>
      </c>
    </row>
    <row r="8" customFormat="false" ht="42" hidden="false" customHeight="true" outlineLevel="0" collapsed="false">
      <c r="A8" s="4" t="s">
        <v>1405</v>
      </c>
      <c r="B8" s="4" t="s">
        <v>1402</v>
      </c>
      <c r="C8" s="4" t="s">
        <v>1406</v>
      </c>
      <c r="D8" s="4" t="s">
        <v>1407</v>
      </c>
      <c r="E8" s="38" t="s">
        <v>300</v>
      </c>
      <c r="F8" s="38"/>
      <c r="G8" s="38"/>
      <c r="H8" s="38"/>
      <c r="I8" s="38"/>
      <c r="J8" s="47"/>
      <c r="K8" s="38"/>
      <c r="L8" s="38"/>
      <c r="M8" s="47"/>
      <c r="N8" s="38"/>
      <c r="O8" s="40" t="str">
        <f aca="false">IF(OR(N8="",NOT(ISNUMBER(M8)),M8&lt;=0),"Inconnue",IF(E8="Tenue",IF(F8&lt;&gt;"","Tenue","Inconnue"),IF(E8="En écart",IF(AND(G8&lt;&gt;"",H8&lt;&gt;"",I8&lt;&gt;"",ISNUMBER(J8),J8&gt;0),"En écart","Inconnue"),"Inconnue")))</f>
        <v>Inconnue</v>
      </c>
    </row>
    <row r="9" customFormat="false" ht="27" hidden="false" customHeight="true" outlineLevel="0" collapsed="false">
      <c r="A9" s="4" t="s">
        <v>1408</v>
      </c>
      <c r="B9" s="4" t="s">
        <v>566</v>
      </c>
      <c r="C9" s="4" t="s">
        <v>1409</v>
      </c>
      <c r="D9" s="4" t="s">
        <v>1410</v>
      </c>
      <c r="E9" s="38" t="s">
        <v>300</v>
      </c>
      <c r="F9" s="38"/>
      <c r="G9" s="38"/>
      <c r="H9" s="38"/>
      <c r="I9" s="38"/>
      <c r="J9" s="47"/>
      <c r="K9" s="38"/>
      <c r="L9" s="38"/>
      <c r="M9" s="47"/>
      <c r="N9" s="38"/>
      <c r="O9" s="40" t="str">
        <f aca="false">IF(OR(N9="",NOT(ISNUMBER(M9)),M9&lt;=0),"Inconnue",IF(E9="Tenue",IF(F9&lt;&gt;"","Tenue","Inconnue"),IF(E9="En écart",IF(AND(G9&lt;&gt;"",H9&lt;&gt;"",I9&lt;&gt;"",ISNUMBER(J9),J9&gt;0),"En écart","Inconnue"),"Inconnue")))</f>
        <v>Inconnue</v>
      </c>
    </row>
    <row r="10" customFormat="false" ht="42" hidden="false" customHeight="true" outlineLevel="0" collapsed="false">
      <c r="A10" s="4" t="s">
        <v>1411</v>
      </c>
      <c r="B10" s="4" t="s">
        <v>1412</v>
      </c>
      <c r="C10" s="4" t="s">
        <v>1413</v>
      </c>
      <c r="D10" s="4" t="s">
        <v>1414</v>
      </c>
      <c r="E10" s="38" t="s">
        <v>300</v>
      </c>
      <c r="F10" s="38"/>
      <c r="G10" s="38"/>
      <c r="H10" s="38"/>
      <c r="I10" s="38"/>
      <c r="J10" s="47"/>
      <c r="K10" s="38"/>
      <c r="L10" s="38"/>
      <c r="M10" s="47"/>
      <c r="N10" s="38"/>
      <c r="O10" s="40" t="str">
        <f aca="false">IF(OR(N10="",NOT(ISNUMBER(M10)),M10&lt;=0),"Inconnue",IF(E10="Tenue",IF(F10&lt;&gt;"","Tenue","Inconnue"),IF(E10="En écart",IF(AND(G10&lt;&gt;"",H10&lt;&gt;"",I10&lt;&gt;"",ISNUMBER(J10),J10&gt;0),"En écart","Inconnue"),"Inconnue")))</f>
        <v>Inconnue</v>
      </c>
    </row>
    <row r="11" customFormat="false" ht="42" hidden="false" customHeight="true" outlineLevel="0" collapsed="false">
      <c r="A11" s="4" t="s">
        <v>1415</v>
      </c>
      <c r="B11" s="4" t="s">
        <v>1412</v>
      </c>
      <c r="C11" s="4" t="s">
        <v>1416</v>
      </c>
      <c r="D11" s="4" t="s">
        <v>1417</v>
      </c>
      <c r="E11" s="38" t="s">
        <v>300</v>
      </c>
      <c r="F11" s="38"/>
      <c r="G11" s="38"/>
      <c r="H11" s="38"/>
      <c r="I11" s="38"/>
      <c r="J11" s="47"/>
      <c r="K11" s="38"/>
      <c r="L11" s="38"/>
      <c r="M11" s="47"/>
      <c r="N11" s="38"/>
      <c r="O11" s="40" t="str">
        <f aca="false">IF(OR(N11="",NOT(ISNUMBER(M11)),M11&lt;=0),"Inconnue",IF(E11="Tenue",IF(F11&lt;&gt;"","Tenue","Inconnue"),IF(E11="En écart",IF(AND(G11&lt;&gt;"",H11&lt;&gt;"",I11&lt;&gt;"",ISNUMBER(J11),J11&gt;0),"En écart","Inconnue"),"Inconnue")))</f>
        <v>Inconnue</v>
      </c>
    </row>
    <row r="12" customFormat="false" ht="42" hidden="false" customHeight="true" outlineLevel="0" collapsed="false">
      <c r="A12" s="4" t="s">
        <v>1418</v>
      </c>
      <c r="B12" s="4" t="s">
        <v>1412</v>
      </c>
      <c r="C12" s="4" t="s">
        <v>1419</v>
      </c>
      <c r="D12" s="4" t="s">
        <v>1420</v>
      </c>
      <c r="E12" s="38" t="s">
        <v>300</v>
      </c>
      <c r="F12" s="38"/>
      <c r="G12" s="38"/>
      <c r="H12" s="38"/>
      <c r="I12" s="38"/>
      <c r="J12" s="47"/>
      <c r="K12" s="38"/>
      <c r="L12" s="38"/>
      <c r="M12" s="47"/>
      <c r="N12" s="38"/>
      <c r="O12" s="40" t="str">
        <f aca="false">IF(OR(N12="",NOT(ISNUMBER(M12)),M12&lt;=0),"Inconnue",IF(E12="Tenue",IF(F12&lt;&gt;"","Tenue","Inconnue"),IF(E12="En écart",IF(AND(G12&lt;&gt;"",H12&lt;&gt;"",I12&lt;&gt;"",ISNUMBER(J12),J12&gt;0),"En écart","Inconnue"),"Inconnue")))</f>
        <v>Inconnue</v>
      </c>
    </row>
    <row r="13" customFormat="false" ht="42" hidden="false" customHeight="true" outlineLevel="0" collapsed="false">
      <c r="A13" s="4" t="s">
        <v>1421</v>
      </c>
      <c r="B13" s="4" t="s">
        <v>1412</v>
      </c>
      <c r="C13" s="4" t="s">
        <v>1422</v>
      </c>
      <c r="D13" s="4" t="s">
        <v>1423</v>
      </c>
      <c r="E13" s="38" t="s">
        <v>300</v>
      </c>
      <c r="F13" s="38"/>
      <c r="G13" s="38"/>
      <c r="H13" s="38"/>
      <c r="I13" s="38"/>
      <c r="J13" s="47"/>
      <c r="K13" s="38"/>
      <c r="L13" s="38"/>
      <c r="M13" s="47"/>
      <c r="N13" s="38"/>
      <c r="O13" s="40" t="str">
        <f aca="false">IF(OR(N13="",NOT(ISNUMBER(M13)),M13&lt;=0),"Inconnue",IF(E13="Tenue",IF(F13&lt;&gt;"","Tenue","Inconnue"),IF(E13="En écart",IF(AND(G13&lt;&gt;"",H13&lt;&gt;"",I13&lt;&gt;"",ISNUMBER(J13),J13&gt;0),"En écart","Inconnue"),"Inconnue")))</f>
        <v>Inconnue</v>
      </c>
    </row>
    <row r="14" customFormat="false" ht="42" hidden="false" customHeight="true" outlineLevel="0" collapsed="false">
      <c r="A14" s="4" t="s">
        <v>1424</v>
      </c>
      <c r="B14" s="4" t="s">
        <v>1425</v>
      </c>
      <c r="C14" s="4" t="s">
        <v>1426</v>
      </c>
      <c r="D14" s="4" t="s">
        <v>1427</v>
      </c>
      <c r="E14" s="38" t="s">
        <v>300</v>
      </c>
      <c r="F14" s="38"/>
      <c r="G14" s="38"/>
      <c r="H14" s="38"/>
      <c r="I14" s="38"/>
      <c r="J14" s="47"/>
      <c r="K14" s="38"/>
      <c r="L14" s="38"/>
      <c r="M14" s="47"/>
      <c r="N14" s="38"/>
      <c r="O14" s="40" t="str">
        <f aca="false">IF(OR(N14="",NOT(ISNUMBER(M14)),M14&lt;=0),"Inconnue",IF(E14="Tenue",IF(F14&lt;&gt;"","Tenue","Inconnue"),IF(E14="En écart",IF(AND(G14&lt;&gt;"",H14&lt;&gt;"",I14&lt;&gt;"",ISNUMBER(J14),J14&gt;0),"En écart","Inconnue"),"Inconnue")))</f>
        <v>Inconnue</v>
      </c>
    </row>
    <row r="15" customFormat="false" ht="42" hidden="false" customHeight="true" outlineLevel="0" collapsed="false">
      <c r="A15" s="4" t="s">
        <v>1428</v>
      </c>
      <c r="B15" s="4" t="s">
        <v>664</v>
      </c>
      <c r="C15" s="4" t="s">
        <v>1429</v>
      </c>
      <c r="D15" s="4" t="s">
        <v>1430</v>
      </c>
      <c r="E15" s="38" t="s">
        <v>300</v>
      </c>
      <c r="F15" s="38"/>
      <c r="G15" s="38"/>
      <c r="H15" s="38"/>
      <c r="I15" s="38"/>
      <c r="J15" s="47"/>
      <c r="K15" s="38"/>
      <c r="L15" s="38"/>
      <c r="M15" s="47"/>
      <c r="N15" s="38"/>
      <c r="O15" s="40" t="str">
        <f aca="false">IF(OR(N15="",NOT(ISNUMBER(M15)),M15&lt;=0),"Inconnue",IF(E15="Tenue",IF(F15&lt;&gt;"","Tenue","Inconnue"),IF(E15="En écart",IF(AND(G15&lt;&gt;"",H15&lt;&gt;"",I15&lt;&gt;"",ISNUMBER(J15),J15&gt;0),"En écart","Inconnue"),"Inconnue")))</f>
        <v>Inconnue</v>
      </c>
    </row>
    <row r="16" customFormat="false" ht="42" hidden="false" customHeight="true" outlineLevel="0" collapsed="false">
      <c r="A16" s="4" t="s">
        <v>1431</v>
      </c>
      <c r="B16" s="4" t="s">
        <v>1432</v>
      </c>
      <c r="C16" s="4" t="s">
        <v>1433</v>
      </c>
      <c r="D16" s="4" t="s">
        <v>1434</v>
      </c>
      <c r="E16" s="38" t="s">
        <v>300</v>
      </c>
      <c r="F16" s="38"/>
      <c r="G16" s="38"/>
      <c r="H16" s="38"/>
      <c r="I16" s="38"/>
      <c r="J16" s="47"/>
      <c r="K16" s="38"/>
      <c r="L16" s="38"/>
      <c r="M16" s="47"/>
      <c r="N16" s="38"/>
      <c r="O16" s="40" t="str">
        <f aca="false">IF(OR(N16="",NOT(ISNUMBER(M16)),M16&lt;=0),"Inconnue",IF(E16="Tenue",IF(F16&lt;&gt;"","Tenue","Inconnue"),IF(E16="En écart",IF(AND(G16&lt;&gt;"",H16&lt;&gt;"",I16&lt;&gt;"",ISNUMBER(J16),J16&gt;0),"En écart","Inconnue"),"Inconnue")))</f>
        <v>Inconnue</v>
      </c>
    </row>
    <row r="17" customFormat="false" ht="42" hidden="false" customHeight="true" outlineLevel="0" collapsed="false">
      <c r="A17" s="4" t="s">
        <v>1435</v>
      </c>
      <c r="B17" s="4" t="s">
        <v>1436</v>
      </c>
      <c r="C17" s="4" t="s">
        <v>1437</v>
      </c>
      <c r="D17" s="4" t="s">
        <v>1438</v>
      </c>
      <c r="E17" s="38" t="s">
        <v>300</v>
      </c>
      <c r="F17" s="38"/>
      <c r="G17" s="38"/>
      <c r="H17" s="38"/>
      <c r="I17" s="38"/>
      <c r="J17" s="47"/>
      <c r="K17" s="38"/>
      <c r="L17" s="38"/>
      <c r="M17" s="47"/>
      <c r="N17" s="38"/>
      <c r="O17" s="40" t="str">
        <f aca="false">IF(OR(N17="",NOT(ISNUMBER(M17)),M17&lt;=0),"Inconnue",IF(E17="Tenue",IF(F17&lt;&gt;"","Tenue","Inconnue"),IF(E17="En écart",IF(AND(G17&lt;&gt;"",H17&lt;&gt;"",I17&lt;&gt;"",ISNUMBER(J17),J17&gt;0),"En écart","Inconnue"),"Inconnue")))</f>
        <v>Inconnue</v>
      </c>
    </row>
    <row r="18" customFormat="false" ht="42" hidden="false" customHeight="true" outlineLevel="0" collapsed="false">
      <c r="A18" s="4" t="s">
        <v>1439</v>
      </c>
      <c r="B18" s="4" t="s">
        <v>1440</v>
      </c>
      <c r="C18" s="4" t="s">
        <v>1441</v>
      </c>
      <c r="D18" s="4" t="s">
        <v>1442</v>
      </c>
      <c r="E18" s="38" t="s">
        <v>300</v>
      </c>
      <c r="F18" s="38"/>
      <c r="G18" s="38"/>
      <c r="H18" s="38"/>
      <c r="I18" s="38"/>
      <c r="J18" s="47"/>
      <c r="K18" s="38"/>
      <c r="L18" s="38"/>
      <c r="M18" s="47"/>
      <c r="N18" s="38"/>
      <c r="O18" s="40" t="str">
        <f aca="false">IF(OR(N18="",NOT(ISNUMBER(M18)),M18&lt;=0),"Inconnue",IF(E18="Tenue",IF(F18&lt;&gt;"","Tenue","Inconnue"),IF(E18="En écart",IF(AND(G18&lt;&gt;"",H18&lt;&gt;"",I18&lt;&gt;"",ISNUMBER(J18),J18&gt;0),"En écart","Inconnue"),"Inconnue")))</f>
        <v>Inconnue</v>
      </c>
    </row>
    <row r="19" customFormat="false" ht="27" hidden="false" customHeight="true" outlineLevel="0" collapsed="false">
      <c r="A19" s="4" t="s">
        <v>1443</v>
      </c>
      <c r="B19" s="4" t="s">
        <v>1444</v>
      </c>
      <c r="C19" s="4" t="s">
        <v>1445</v>
      </c>
      <c r="D19" s="4" t="s">
        <v>1446</v>
      </c>
      <c r="E19" s="38" t="s">
        <v>300</v>
      </c>
      <c r="F19" s="38"/>
      <c r="G19" s="38"/>
      <c r="H19" s="38"/>
      <c r="I19" s="38"/>
      <c r="J19" s="47"/>
      <c r="K19" s="38"/>
      <c r="L19" s="38"/>
      <c r="M19" s="47"/>
      <c r="N19" s="38"/>
      <c r="O19" s="40" t="str">
        <f aca="false">IF(OR(N19="",NOT(ISNUMBER(M19)),M19&lt;=0),"Inconnue",IF(E19="Tenue",IF(F19&lt;&gt;"","Tenue","Inconnue"),IF(E19="En écart",IF(AND(G19&lt;&gt;"",H19&lt;&gt;"",I19&lt;&gt;"",ISNUMBER(J19),J19&gt;0),"En écart","Inconnue"),"Inconnue")))</f>
        <v>Inconnue</v>
      </c>
    </row>
    <row r="20" customFormat="false" ht="42" hidden="false" customHeight="true" outlineLevel="0" collapsed="false">
      <c r="A20" s="4" t="s">
        <v>1447</v>
      </c>
      <c r="B20" s="4" t="s">
        <v>1448</v>
      </c>
      <c r="C20" s="4" t="s">
        <v>1449</v>
      </c>
      <c r="D20" s="4" t="s">
        <v>1450</v>
      </c>
      <c r="E20" s="38" t="s">
        <v>300</v>
      </c>
      <c r="F20" s="38"/>
      <c r="G20" s="38"/>
      <c r="H20" s="38"/>
      <c r="I20" s="38"/>
      <c r="J20" s="47"/>
      <c r="K20" s="38"/>
      <c r="L20" s="38"/>
      <c r="M20" s="47"/>
      <c r="N20" s="38"/>
      <c r="O20" s="40" t="str">
        <f aca="false">IF(OR(N20="",NOT(ISNUMBER(M20)),M20&lt;=0),"Inconnue",IF(E20="Tenue",IF(F20&lt;&gt;"","Tenue","Inconnue"),IF(E20="En écart",IF(AND(G20&lt;&gt;"",H20&lt;&gt;"",I20&lt;&gt;"",ISNUMBER(J20),J20&gt;0),"En écart","Inconnue"),"Inconnue")))</f>
        <v>Inconnue</v>
      </c>
    </row>
    <row r="21" customFormat="false" ht="42" hidden="false" customHeight="true" outlineLevel="0" collapsed="false">
      <c r="A21" s="4" t="s">
        <v>1451</v>
      </c>
      <c r="B21" s="4" t="s">
        <v>1452</v>
      </c>
      <c r="C21" s="4" t="s">
        <v>1453</v>
      </c>
      <c r="D21" s="4" t="s">
        <v>1454</v>
      </c>
      <c r="E21" s="38" t="s">
        <v>300</v>
      </c>
      <c r="F21" s="38"/>
      <c r="G21" s="38"/>
      <c r="H21" s="38"/>
      <c r="I21" s="38"/>
      <c r="J21" s="47"/>
      <c r="K21" s="38"/>
      <c r="L21" s="38"/>
      <c r="M21" s="47"/>
      <c r="N21" s="38"/>
      <c r="O21" s="40" t="str">
        <f aca="false">IF(OR(N21="",NOT(ISNUMBER(M21)),M21&lt;=0),"Inconnue",IF(E21="Tenue",IF(F21&lt;&gt;"","Tenue","Inconnue"),IF(E21="En écart",IF(AND(G21&lt;&gt;"",H21&lt;&gt;"",I21&lt;&gt;"",ISNUMBER(J21),J21&gt;0),"En écart","Inconnue"),"Inconnue")))</f>
        <v>Inconnue</v>
      </c>
    </row>
    <row r="22" customFormat="false" ht="42" hidden="false" customHeight="true" outlineLevel="0" collapsed="false">
      <c r="A22" s="4" t="s">
        <v>1455</v>
      </c>
      <c r="B22" s="4" t="s">
        <v>1456</v>
      </c>
      <c r="C22" s="4" t="s">
        <v>1457</v>
      </c>
      <c r="D22" s="4" t="s">
        <v>1458</v>
      </c>
      <c r="E22" s="38" t="s">
        <v>300</v>
      </c>
      <c r="F22" s="38"/>
      <c r="G22" s="38"/>
      <c r="H22" s="38"/>
      <c r="I22" s="38"/>
      <c r="J22" s="47"/>
      <c r="K22" s="38"/>
      <c r="L22" s="38"/>
      <c r="M22" s="47"/>
      <c r="N22" s="38"/>
      <c r="O22" s="40" t="str">
        <f aca="false">IF(OR(N22="",NOT(ISNUMBER(M22)),M22&lt;=0),"Inconnue",IF(E22="Tenue",IF(F22&lt;&gt;"","Tenue","Inconnue"),IF(E22="En écart",IF(AND(G22&lt;&gt;"",H22&lt;&gt;"",I22&lt;&gt;"",ISNUMBER(J22),J22&gt;0),"En écart","Inconnue"),"Inconnue")))</f>
        <v>Inconnue</v>
      </c>
    </row>
    <row r="23" customFormat="false" ht="42" hidden="false" customHeight="true" outlineLevel="0" collapsed="false">
      <c r="A23" s="4" t="s">
        <v>1459</v>
      </c>
      <c r="B23" s="4" t="s">
        <v>1460</v>
      </c>
      <c r="C23" s="4" t="s">
        <v>1461</v>
      </c>
      <c r="D23" s="4" t="s">
        <v>1462</v>
      </c>
      <c r="E23" s="38" t="s">
        <v>300</v>
      </c>
      <c r="F23" s="38"/>
      <c r="G23" s="38"/>
      <c r="H23" s="38"/>
      <c r="I23" s="38"/>
      <c r="J23" s="47"/>
      <c r="K23" s="38"/>
      <c r="L23" s="38"/>
      <c r="M23" s="47"/>
      <c r="N23" s="38"/>
      <c r="O23" s="40" t="str">
        <f aca="false">IF(OR(N23="",NOT(ISNUMBER(M23)),M23&lt;=0),"Inconnue",IF(E23="Tenue",IF(F23&lt;&gt;"","Tenue","Inconnue"),IF(E23="En écart",IF(AND(G23&lt;&gt;"",H23&lt;&gt;"",I23&lt;&gt;"",ISNUMBER(J23),J23&gt;0),"En écart","Inconnue"),"Inconnue")))</f>
        <v>Inconnue</v>
      </c>
    </row>
    <row r="24" customFormat="false" ht="57" hidden="false" customHeight="true" outlineLevel="0" collapsed="false">
      <c r="A24" s="4" t="s">
        <v>1463</v>
      </c>
      <c r="B24" s="4" t="s">
        <v>1464</v>
      </c>
      <c r="C24" s="4" t="s">
        <v>1465</v>
      </c>
      <c r="D24" s="4" t="s">
        <v>1466</v>
      </c>
      <c r="E24" s="38" t="s">
        <v>300</v>
      </c>
      <c r="F24" s="38"/>
      <c r="G24" s="38"/>
      <c r="H24" s="38"/>
      <c r="I24" s="38"/>
      <c r="J24" s="47"/>
      <c r="K24" s="38"/>
      <c r="L24" s="38"/>
      <c r="M24" s="47"/>
      <c r="N24" s="38"/>
      <c r="O24" s="40" t="str">
        <f aca="false">IF(OR(N24="",NOT(ISNUMBER(M24)),M24&lt;=0),"Inconnue",IF(E24="Tenue",IF(F24&lt;&gt;"","Tenue","Inconnue"),IF(E24="En écart",IF(AND(G24&lt;&gt;"",H24&lt;&gt;"",I24&lt;&gt;"",ISNUMBER(J24),J24&gt;0),"En écart","Inconnue"),"Inconnue")))</f>
        <v>Inconnue</v>
      </c>
    </row>
    <row r="25" customFormat="false" ht="42" hidden="false" customHeight="true" outlineLevel="0" collapsed="false">
      <c r="A25" s="4" t="s">
        <v>1157</v>
      </c>
      <c r="B25" s="4" t="s">
        <v>1046</v>
      </c>
      <c r="C25" s="4" t="s">
        <v>1467</v>
      </c>
      <c r="D25" s="4" t="s">
        <v>1468</v>
      </c>
      <c r="E25" s="38" t="s">
        <v>300</v>
      </c>
      <c r="F25" s="38"/>
      <c r="G25" s="38"/>
      <c r="H25" s="38"/>
      <c r="I25" s="38"/>
      <c r="J25" s="47"/>
      <c r="K25" s="38"/>
      <c r="L25" s="38"/>
      <c r="M25" s="47"/>
      <c r="N25" s="38"/>
      <c r="O25" s="40" t="str">
        <f aca="false">IF(OR(N25="",NOT(ISNUMBER(M25)),M25&lt;=0),"Inconnue",IF(E25="Tenue",IF(F25&lt;&gt;"","Tenue","Inconnue"),IF(E25="En écart",IF(AND(G25&lt;&gt;"",H25&lt;&gt;"",I25&lt;&gt;"",ISNUMBER(J25),J25&gt;0),"En écart","Inconnue"),"Inconnue")))</f>
        <v>Inconnue</v>
      </c>
    </row>
    <row r="26" customFormat="false" ht="42" hidden="false" customHeight="true" outlineLevel="0" collapsed="false">
      <c r="A26" s="4" t="s">
        <v>1469</v>
      </c>
      <c r="B26" s="4" t="s">
        <v>1470</v>
      </c>
      <c r="C26" s="4" t="s">
        <v>1471</v>
      </c>
      <c r="D26" s="4" t="s">
        <v>1472</v>
      </c>
      <c r="E26" s="38" t="s">
        <v>300</v>
      </c>
      <c r="F26" s="38"/>
      <c r="G26" s="38"/>
      <c r="H26" s="38"/>
      <c r="I26" s="38"/>
      <c r="J26" s="47"/>
      <c r="K26" s="38"/>
      <c r="L26" s="38"/>
      <c r="M26" s="47"/>
      <c r="N26" s="38"/>
      <c r="O26" s="40" t="str">
        <f aca="false">IF(OR(N26="",NOT(ISNUMBER(M26)),M26&lt;=0),"Inconnue",IF(E26="Tenue",IF(F26&lt;&gt;"","Tenue","Inconnue"),IF(E26="En écart",IF(AND(G26&lt;&gt;"",H26&lt;&gt;"",I26&lt;&gt;"",ISNUMBER(J26),J26&gt;0),"En écart","Inconnue"),"Inconnue")))</f>
        <v>Inconnue</v>
      </c>
    </row>
    <row r="27" customFormat="false" ht="42" hidden="false" customHeight="true" outlineLevel="0" collapsed="false">
      <c r="A27" s="4" t="s">
        <v>1473</v>
      </c>
      <c r="B27" s="4" t="s">
        <v>1474</v>
      </c>
      <c r="C27" s="4" t="s">
        <v>1475</v>
      </c>
      <c r="D27" s="4" t="s">
        <v>1476</v>
      </c>
      <c r="E27" s="38" t="s">
        <v>300</v>
      </c>
      <c r="F27" s="38"/>
      <c r="G27" s="38"/>
      <c r="H27" s="38"/>
      <c r="I27" s="38"/>
      <c r="J27" s="47"/>
      <c r="K27" s="38"/>
      <c r="L27" s="38"/>
      <c r="M27" s="47"/>
      <c r="N27" s="38"/>
      <c r="O27" s="40" t="str">
        <f aca="false">IF(OR(N27="",NOT(ISNUMBER(M27)),M27&lt;=0),"Inconnue",IF(E27="Tenue",IF(F27&lt;&gt;"","Tenue","Inconnue"),IF(E27="En écart",IF(AND(G27&lt;&gt;"",H27&lt;&gt;"",I27&lt;&gt;"",ISNUMBER(J27),J27&gt;0),"En écart","Inconnue"),"Inconnue")))</f>
        <v>Inconnue</v>
      </c>
    </row>
    <row r="28" customFormat="false" ht="42" hidden="false" customHeight="true" outlineLevel="0" collapsed="false">
      <c r="A28" s="4" t="s">
        <v>1477</v>
      </c>
      <c r="B28" s="4" t="s">
        <v>1478</v>
      </c>
      <c r="C28" s="4" t="s">
        <v>1479</v>
      </c>
      <c r="D28" s="4" t="s">
        <v>1480</v>
      </c>
      <c r="E28" s="38" t="s">
        <v>300</v>
      </c>
      <c r="F28" s="38"/>
      <c r="G28" s="38"/>
      <c r="H28" s="38"/>
      <c r="I28" s="38"/>
      <c r="J28" s="47"/>
      <c r="K28" s="38"/>
      <c r="L28" s="38"/>
      <c r="M28" s="47"/>
      <c r="N28" s="38"/>
      <c r="O28" s="40" t="str">
        <f aca="false">IF(OR(N28="",NOT(ISNUMBER(M28)),M28&lt;=0),"Inconnue",IF(E28="Tenue",IF(F28&lt;&gt;"","Tenue","Inconnue"),IF(E28="En écart",IF(AND(G28&lt;&gt;"",H28&lt;&gt;"",I28&lt;&gt;"",ISNUMBER(J28),J28&gt;0),"En écart","Inconnue"),"Inconnue")))</f>
        <v>Inconnue</v>
      </c>
    </row>
    <row r="29" customFormat="false" ht="57" hidden="false" customHeight="true" outlineLevel="0" collapsed="false">
      <c r="A29" s="4" t="s">
        <v>1481</v>
      </c>
      <c r="B29" s="4" t="s">
        <v>1482</v>
      </c>
      <c r="C29" s="4" t="s">
        <v>1483</v>
      </c>
      <c r="D29" s="4" t="s">
        <v>1484</v>
      </c>
      <c r="E29" s="38" t="s">
        <v>300</v>
      </c>
      <c r="F29" s="38"/>
      <c r="G29" s="38"/>
      <c r="H29" s="38"/>
      <c r="I29" s="38"/>
      <c r="J29" s="47"/>
      <c r="K29" s="38"/>
      <c r="L29" s="38"/>
      <c r="M29" s="47"/>
      <c r="N29" s="38"/>
      <c r="O29" s="40" t="str">
        <f aca="false">IF(OR(N29="",NOT(ISNUMBER(M29)),M29&lt;=0),"Inconnue",IF(E29="Tenue",IF(F29&lt;&gt;"","Tenue","Inconnue"),IF(E29="En écart",IF(AND(G29&lt;&gt;"",H29&lt;&gt;"",I29&lt;&gt;"",ISNUMBER(J29),J29&gt;0),"En écart","Inconnue"),"Inconnue")))</f>
        <v>Inconnue</v>
      </c>
    </row>
    <row r="30" customFormat="false" ht="42" hidden="false" customHeight="true" outlineLevel="0" collapsed="false">
      <c r="A30" s="4" t="s">
        <v>1485</v>
      </c>
      <c r="B30" s="4" t="s">
        <v>1486</v>
      </c>
      <c r="C30" s="4" t="s">
        <v>1487</v>
      </c>
      <c r="D30" s="4" t="s">
        <v>1488</v>
      </c>
      <c r="E30" s="38" t="s">
        <v>300</v>
      </c>
      <c r="F30" s="38"/>
      <c r="G30" s="38"/>
      <c r="H30" s="38"/>
      <c r="I30" s="38"/>
      <c r="J30" s="47"/>
      <c r="K30" s="38"/>
      <c r="L30" s="38"/>
      <c r="M30" s="47"/>
      <c r="N30" s="38"/>
      <c r="O30" s="40" t="str">
        <f aca="false">IF(OR(N30="",NOT(ISNUMBER(M30)),M30&lt;=0),"Inconnue",IF(E30="Tenue",IF(F30&lt;&gt;"","Tenue","Inconnue"),IF(E30="En écart",IF(AND(G30&lt;&gt;"",H30&lt;&gt;"",I30&lt;&gt;"",ISNUMBER(J30),J30&gt;0),"En écart","Inconnue"),"Inconnue")))</f>
        <v>Inconnue</v>
      </c>
    </row>
  </sheetData>
  <mergeCells count="6">
    <mergeCell ref="A1:C1"/>
    <mergeCell ref="D1:F1"/>
    <mergeCell ref="G1:O1"/>
    <mergeCell ref="A2:O2"/>
    <mergeCell ref="A4:O4"/>
    <mergeCell ref="A5:L5"/>
  </mergeCells>
  <conditionalFormatting sqref="O7:O30">
    <cfRule type="expression" priority="2" aboveAverage="0" equalAverage="0" bottom="0" percent="0" rank="0" text="" dxfId="10">
      <formula>OR(O7="À compléter",O7="À corriger",O7="Non",O7="En écart")</formula>
    </cfRule>
    <cfRule type="expression" priority="3" aboveAverage="0" equalAverage="0" bottom="0" percent="0" rank="0" text="" dxfId="11">
      <formula>OR(O7="Oui",O7="Tenue",O7="Clos documenté",O7="Mesuré")</formula>
    </cfRule>
  </conditionalFormatting>
  <dataValidations count="5">
    <dataValidation sqref="K7:K26" showDropDown="0" showInputMessage="0" showErrorMessage="1" allowBlank="1" errorTitle="Saisie à vérifier" error="Choisir une valeur autorisée ; une donnée absente reste vide." type="list" errorStyle="stop">
      <formula1>"Maintenir,Corriger,Examiner,Suspendre,Clore"</formula1>
    </dataValidation>
    <dataValidation allowBlank="true" error="Respecter le type et les bornes indiqués. Laisser vide une donnée inconnue." errorStyle="stop" errorTitle="Valeur non autorisée" operator="between" showDropDown="false" showErrorMessage="true" showInputMessage="false" sqref="E7:E30" type="list">
      <formula1>"Tenue,En écart,Inconnue"</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K7:K30" type="list">
      <formula1>"Maintenir,Corriger,Examiner,Suspendre,Clore"</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J7:J30" type="date">
      <formula1>DATE(1900,1,1)</formula1>
      <formula2>DATE(9999,12,31)</formula2>
    </dataValidation>
    <dataValidation allowBlank="true" error="Respecter le type et les bornes indiqués. Laisser vide une donnée inconnue." errorStyle="stop" errorTitle="Valeur non autorisée" operator="between" showDropDown="false" showErrorMessage="true" showInputMessage="false" sqref="M7:M30"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6" min="2" style="1" width="13"/>
    <col collapsed="false" customWidth="true" hidden="false" outlineLevel="0" max="7" min="7" style="1" width="17"/>
    <col collapsed="false" customWidth="true" hidden="false" outlineLevel="0" max="8" min="8" style="1" width="14"/>
    <col collapsed="false" customWidth="true" hidden="false" outlineLevel="0" max="10" min="9" style="1" width="13"/>
  </cols>
  <sheetData>
    <row r="1" customFormat="false" ht="24.75" hidden="false" customHeight="true" outlineLevel="0" collapsed="false">
      <c r="A1" s="31" t="str">
        <f aca="false">IFERROR(HYPERLINK("#'00_Accueil'!A1","ACCUEIL"),"ACCUEIL")</f>
        <v>ACCUEIL</v>
      </c>
      <c r="B1" s="31"/>
      <c r="C1" s="31"/>
      <c r="D1" s="31" t="str">
        <f aca="false">IFERROR(HYPERLINK("#'07_Guide'!A1","GUIDE DU MODULE"),"GUIDE DU MODULE")</f>
        <v>GUIDE DU MODULE</v>
      </c>
      <c r="E1" s="31"/>
      <c r="F1" s="31"/>
      <c r="G1" s="31" t="str">
        <f aca="false">IFERROR(HYPERLINK("#'00_Sommaire'!A1","TOUTES LES FEUILLES"),"TOUTES LES FEUILLES")</f>
        <v>TOUTES LES FEUILLES</v>
      </c>
      <c r="H1" s="31"/>
      <c r="I1" s="31"/>
      <c r="J1" s="31"/>
    </row>
    <row r="2" customFormat="false" ht="24" hidden="false" customHeight="true" outlineLevel="0" collapsed="false">
      <c r="A2" s="32" t="s">
        <v>1379</v>
      </c>
      <c r="B2" s="32"/>
      <c r="C2" s="32"/>
      <c r="D2" s="32"/>
      <c r="E2" s="32"/>
      <c r="F2" s="32"/>
      <c r="G2" s="32"/>
      <c r="H2" s="32"/>
      <c r="I2" s="32"/>
      <c r="J2" s="32"/>
    </row>
    <row r="3" customFormat="false" ht="9" hidden="false" customHeight="true" outlineLevel="0" collapsed="false">
      <c r="A3" s="4"/>
      <c r="B3" s="4"/>
      <c r="C3" s="4"/>
      <c r="D3" s="4"/>
      <c r="E3" s="4"/>
      <c r="F3" s="4"/>
      <c r="G3" s="4"/>
      <c r="H3" s="4"/>
      <c r="I3" s="4"/>
      <c r="J3" s="4"/>
    </row>
    <row r="4" customFormat="false" ht="45.75" hidden="false" customHeight="true" outlineLevel="0" collapsed="false">
      <c r="A4" s="33" t="s">
        <v>1489</v>
      </c>
      <c r="B4" s="33"/>
      <c r="C4" s="33"/>
      <c r="D4" s="33"/>
      <c r="E4" s="33"/>
      <c r="F4" s="33"/>
      <c r="G4" s="33"/>
      <c r="H4" s="33"/>
      <c r="I4" s="33"/>
      <c r="J4" s="33"/>
    </row>
    <row r="5" customFormat="false" ht="27" hidden="false" customHeight="true" outlineLevel="0" collapsed="false">
      <c r="A5" s="30" t="s">
        <v>1490</v>
      </c>
      <c r="B5" s="30"/>
      <c r="C5" s="30"/>
      <c r="D5" s="30"/>
      <c r="E5" s="30"/>
      <c r="F5" s="30"/>
      <c r="G5" s="30"/>
      <c r="H5" s="30"/>
      <c r="I5" s="30"/>
      <c r="J5" s="30"/>
    </row>
    <row r="6" customFormat="false" ht="42" hidden="false" customHeight="true" outlineLevel="0" collapsed="false">
      <c r="A6" s="35" t="s">
        <v>775</v>
      </c>
      <c r="B6" s="35" t="s">
        <v>1393</v>
      </c>
      <c r="C6" s="35" t="s">
        <v>1392</v>
      </c>
      <c r="D6" s="35" t="s">
        <v>476</v>
      </c>
      <c r="E6" s="35" t="s">
        <v>592</v>
      </c>
      <c r="F6" s="35" t="s">
        <v>1071</v>
      </c>
      <c r="G6" s="35" t="s">
        <v>780</v>
      </c>
      <c r="H6" s="35" t="s">
        <v>1072</v>
      </c>
      <c r="I6" s="35" t="s">
        <v>68</v>
      </c>
      <c r="J6" s="35" t="s">
        <v>85</v>
      </c>
    </row>
    <row r="7" customFormat="false" ht="27" hidden="false" customHeight="true" outlineLevel="0" collapsed="false">
      <c r="A7" s="38"/>
      <c r="B7" s="38"/>
      <c r="C7" s="38"/>
      <c r="D7" s="38"/>
      <c r="E7" s="38"/>
      <c r="F7" s="38"/>
      <c r="G7" s="47"/>
      <c r="H7" s="38"/>
      <c r="I7" s="38"/>
      <c r="J7" s="38"/>
    </row>
    <row r="8" customFormat="false" ht="27" hidden="false" customHeight="true" outlineLevel="0" collapsed="false">
      <c r="A8" s="38"/>
      <c r="B8" s="38"/>
      <c r="C8" s="38"/>
      <c r="D8" s="38"/>
      <c r="E8" s="38"/>
      <c r="F8" s="38"/>
      <c r="G8" s="47"/>
      <c r="H8" s="38"/>
      <c r="I8" s="38"/>
      <c r="J8" s="38"/>
    </row>
    <row r="9" customFormat="false" ht="27" hidden="false" customHeight="true" outlineLevel="0" collapsed="false">
      <c r="A9" s="38"/>
      <c r="B9" s="38"/>
      <c r="C9" s="38"/>
      <c r="D9" s="38"/>
      <c r="E9" s="38"/>
      <c r="F9" s="38"/>
      <c r="G9" s="47"/>
      <c r="H9" s="38"/>
      <c r="I9" s="38"/>
      <c r="J9" s="38"/>
    </row>
    <row r="10" customFormat="false" ht="27" hidden="false" customHeight="true" outlineLevel="0" collapsed="false">
      <c r="A10" s="38"/>
      <c r="B10" s="38"/>
      <c r="C10" s="38"/>
      <c r="D10" s="38"/>
      <c r="E10" s="38"/>
      <c r="F10" s="38"/>
      <c r="G10" s="47"/>
      <c r="H10" s="38"/>
      <c r="I10" s="38"/>
      <c r="J10" s="38"/>
    </row>
    <row r="11" customFormat="false" ht="27" hidden="false" customHeight="true" outlineLevel="0" collapsed="false">
      <c r="A11" s="38"/>
      <c r="B11" s="38"/>
      <c r="C11" s="38"/>
      <c r="D11" s="38"/>
      <c r="E11" s="38"/>
      <c r="F11" s="38"/>
      <c r="G11" s="47"/>
      <c r="H11" s="38"/>
      <c r="I11" s="38"/>
      <c r="J11" s="38"/>
    </row>
    <row r="12" customFormat="false" ht="27" hidden="false" customHeight="true" outlineLevel="0" collapsed="false">
      <c r="A12" s="38"/>
      <c r="B12" s="38"/>
      <c r="C12" s="38"/>
      <c r="D12" s="38"/>
      <c r="E12" s="38"/>
      <c r="F12" s="38"/>
      <c r="G12" s="47"/>
      <c r="H12" s="38"/>
      <c r="I12" s="38"/>
      <c r="J12" s="38"/>
    </row>
    <row r="13" customFormat="false" ht="27" hidden="false" customHeight="true" outlineLevel="0" collapsed="false">
      <c r="A13" s="38"/>
      <c r="B13" s="38"/>
      <c r="C13" s="38"/>
      <c r="D13" s="38"/>
      <c r="E13" s="38"/>
      <c r="F13" s="38"/>
      <c r="G13" s="47"/>
      <c r="H13" s="38"/>
      <c r="I13" s="38"/>
      <c r="J13" s="38"/>
    </row>
    <row r="14" customFormat="false" ht="27" hidden="false" customHeight="true" outlineLevel="0" collapsed="false">
      <c r="A14" s="38"/>
      <c r="B14" s="38"/>
      <c r="C14" s="38"/>
      <c r="D14" s="38"/>
      <c r="E14" s="38"/>
      <c r="F14" s="38"/>
      <c r="G14" s="47"/>
      <c r="H14" s="38"/>
      <c r="I14" s="38"/>
      <c r="J14" s="38"/>
    </row>
    <row r="15" customFormat="false" ht="27" hidden="false" customHeight="true" outlineLevel="0" collapsed="false">
      <c r="A15" s="38"/>
      <c r="B15" s="38"/>
      <c r="C15" s="38"/>
      <c r="D15" s="38"/>
      <c r="E15" s="38"/>
      <c r="F15" s="38"/>
      <c r="G15" s="47"/>
      <c r="H15" s="38"/>
      <c r="I15" s="38"/>
      <c r="J15" s="38"/>
    </row>
    <row r="16" customFormat="false" ht="27" hidden="false" customHeight="true" outlineLevel="0" collapsed="false">
      <c r="A16" s="38"/>
      <c r="B16" s="38"/>
      <c r="C16" s="38"/>
      <c r="D16" s="38"/>
      <c r="E16" s="38"/>
      <c r="F16" s="38"/>
      <c r="G16" s="47"/>
      <c r="H16" s="38"/>
      <c r="I16" s="38"/>
      <c r="J16" s="38"/>
    </row>
    <row r="17" customFormat="false" ht="27" hidden="false" customHeight="true" outlineLevel="0" collapsed="false">
      <c r="A17" s="38"/>
      <c r="B17" s="38"/>
      <c r="C17" s="38"/>
      <c r="D17" s="38"/>
      <c r="E17" s="38"/>
      <c r="F17" s="38"/>
      <c r="G17" s="47"/>
      <c r="H17" s="38"/>
      <c r="I17" s="38"/>
      <c r="J17" s="38"/>
    </row>
    <row r="18" customFormat="false" ht="27" hidden="false" customHeight="true" outlineLevel="0" collapsed="false">
      <c r="A18" s="38"/>
      <c r="B18" s="38"/>
      <c r="C18" s="38"/>
      <c r="D18" s="38"/>
      <c r="E18" s="38"/>
      <c r="F18" s="38"/>
      <c r="G18" s="47"/>
      <c r="H18" s="38"/>
      <c r="I18" s="38"/>
      <c r="J18" s="38"/>
    </row>
    <row r="19" customFormat="false" ht="27" hidden="false" customHeight="true" outlineLevel="0" collapsed="false">
      <c r="A19" s="38"/>
      <c r="B19" s="38"/>
      <c r="C19" s="38"/>
      <c r="D19" s="38"/>
      <c r="E19" s="38"/>
      <c r="F19" s="38"/>
      <c r="G19" s="47"/>
      <c r="H19" s="38"/>
      <c r="I19" s="38"/>
      <c r="J19" s="38"/>
    </row>
    <row r="20" customFormat="false" ht="27" hidden="false" customHeight="true" outlineLevel="0" collapsed="false">
      <c r="A20" s="38"/>
      <c r="B20" s="38"/>
      <c r="C20" s="38"/>
      <c r="D20" s="38"/>
      <c r="E20" s="38"/>
      <c r="F20" s="38"/>
      <c r="G20" s="47"/>
      <c r="H20" s="38"/>
      <c r="I20" s="38"/>
      <c r="J20" s="38"/>
    </row>
    <row r="21" customFormat="false" ht="27" hidden="false" customHeight="true" outlineLevel="0" collapsed="false">
      <c r="A21" s="38"/>
      <c r="B21" s="38"/>
      <c r="C21" s="38"/>
      <c r="D21" s="38"/>
      <c r="E21" s="38"/>
      <c r="F21" s="38"/>
      <c r="G21" s="47"/>
      <c r="H21" s="38"/>
      <c r="I21" s="38"/>
      <c r="J21" s="38"/>
    </row>
    <row r="22" customFormat="false" ht="27" hidden="false" customHeight="true" outlineLevel="0" collapsed="false">
      <c r="A22" s="38"/>
      <c r="B22" s="38"/>
      <c r="C22" s="38"/>
      <c r="D22" s="38"/>
      <c r="E22" s="38"/>
      <c r="F22" s="38"/>
      <c r="G22" s="47"/>
      <c r="H22" s="38"/>
      <c r="I22" s="38"/>
      <c r="J22" s="38"/>
    </row>
    <row r="23" customFormat="false" ht="27" hidden="false" customHeight="true" outlineLevel="0" collapsed="false">
      <c r="A23" s="38"/>
      <c r="B23" s="38"/>
      <c r="C23" s="38"/>
      <c r="D23" s="38"/>
      <c r="E23" s="38"/>
      <c r="F23" s="38"/>
      <c r="G23" s="47"/>
      <c r="H23" s="38"/>
      <c r="I23" s="38"/>
      <c r="J23" s="38"/>
    </row>
    <row r="24" customFormat="false" ht="27" hidden="false" customHeight="true" outlineLevel="0" collapsed="false">
      <c r="A24" s="38"/>
      <c r="B24" s="38"/>
      <c r="C24" s="38"/>
      <c r="D24" s="38"/>
      <c r="E24" s="38"/>
      <c r="F24" s="38"/>
      <c r="G24" s="47"/>
      <c r="H24" s="38"/>
      <c r="I24" s="38"/>
      <c r="J24" s="38"/>
    </row>
    <row r="25" customFormat="false" ht="27" hidden="false" customHeight="true" outlineLevel="0" collapsed="false">
      <c r="A25" s="38"/>
      <c r="B25" s="38"/>
      <c r="C25" s="38"/>
      <c r="D25" s="38"/>
      <c r="E25" s="38"/>
      <c r="F25" s="38"/>
      <c r="G25" s="47"/>
      <c r="H25" s="38"/>
      <c r="I25" s="38"/>
      <c r="J25" s="38"/>
    </row>
    <row r="26" customFormat="false" ht="27" hidden="false" customHeight="true" outlineLevel="0" collapsed="false">
      <c r="A26" s="38"/>
      <c r="B26" s="38"/>
      <c r="C26" s="38"/>
      <c r="D26" s="38"/>
      <c r="E26" s="38"/>
      <c r="F26" s="38"/>
      <c r="G26" s="47"/>
      <c r="H26" s="38"/>
      <c r="I26" s="38"/>
      <c r="J26" s="38"/>
    </row>
    <row r="27" customFormat="false" ht="27" hidden="false" customHeight="true" outlineLevel="0" collapsed="false">
      <c r="A27" s="42"/>
      <c r="B27" s="42"/>
      <c r="C27" s="42"/>
      <c r="D27" s="42"/>
      <c r="E27" s="42"/>
      <c r="F27" s="42"/>
      <c r="G27" s="48"/>
      <c r="H27" s="42"/>
      <c r="I27" s="42"/>
      <c r="J27" s="42"/>
    </row>
    <row r="28" customFormat="false" ht="27" hidden="false" customHeight="true" outlineLevel="0" collapsed="false">
      <c r="A28" s="42"/>
      <c r="B28" s="42"/>
      <c r="C28" s="42"/>
      <c r="D28" s="42"/>
      <c r="E28" s="42"/>
      <c r="F28" s="42"/>
      <c r="G28" s="48"/>
      <c r="H28" s="42"/>
      <c r="I28" s="42"/>
      <c r="J28" s="42"/>
    </row>
    <row r="29" customFormat="false" ht="27" hidden="false" customHeight="true" outlineLevel="0" collapsed="false">
      <c r="A29" s="42"/>
      <c r="B29" s="42"/>
      <c r="C29" s="42"/>
      <c r="D29" s="42"/>
      <c r="E29" s="42"/>
      <c r="F29" s="42"/>
      <c r="G29" s="48"/>
      <c r="H29" s="42"/>
      <c r="I29" s="42"/>
      <c r="J29" s="42"/>
    </row>
    <row r="30" customFormat="false" ht="27" hidden="false" customHeight="true" outlineLevel="0" collapsed="false">
      <c r="A30" s="42"/>
      <c r="B30" s="42"/>
      <c r="C30" s="42"/>
      <c r="D30" s="42"/>
      <c r="E30" s="42"/>
      <c r="F30" s="42"/>
      <c r="G30" s="48"/>
      <c r="H30" s="42"/>
      <c r="I30" s="42"/>
      <c r="J30" s="42"/>
    </row>
    <row r="31" customFormat="false" ht="27" hidden="false" customHeight="true" outlineLevel="0" collapsed="false">
      <c r="A31" s="42"/>
      <c r="B31" s="42"/>
      <c r="C31" s="42"/>
      <c r="D31" s="42"/>
      <c r="E31" s="42"/>
      <c r="F31" s="42"/>
      <c r="G31" s="48"/>
      <c r="H31" s="42"/>
      <c r="I31" s="42"/>
      <c r="J31" s="42"/>
    </row>
    <row r="32" customFormat="false" ht="27" hidden="false" customHeight="true" outlineLevel="0" collapsed="false">
      <c r="A32" s="42"/>
      <c r="B32" s="42"/>
      <c r="C32" s="42"/>
      <c r="D32" s="42"/>
      <c r="E32" s="42"/>
      <c r="F32" s="42"/>
      <c r="G32" s="48"/>
      <c r="H32" s="42"/>
      <c r="I32" s="42"/>
      <c r="J32" s="42"/>
    </row>
    <row r="33" customFormat="false" ht="27" hidden="false" customHeight="true" outlineLevel="0" collapsed="false">
      <c r="A33" s="42"/>
      <c r="B33" s="42"/>
      <c r="C33" s="42"/>
      <c r="D33" s="42"/>
      <c r="E33" s="42"/>
      <c r="F33" s="42"/>
      <c r="G33" s="48"/>
      <c r="H33" s="42"/>
      <c r="I33" s="42"/>
      <c r="J33" s="42"/>
    </row>
    <row r="34" customFormat="false" ht="27" hidden="false" customHeight="true" outlineLevel="0" collapsed="false">
      <c r="A34" s="42"/>
      <c r="B34" s="42"/>
      <c r="C34" s="42"/>
      <c r="D34" s="42"/>
      <c r="E34" s="42"/>
      <c r="F34" s="42"/>
      <c r="G34" s="48"/>
      <c r="H34" s="42"/>
      <c r="I34" s="42"/>
      <c r="J34" s="42"/>
    </row>
    <row r="35" customFormat="false" ht="27" hidden="false" customHeight="true" outlineLevel="0" collapsed="false">
      <c r="A35" s="42"/>
      <c r="B35" s="42"/>
      <c r="C35" s="42"/>
      <c r="D35" s="42"/>
      <c r="E35" s="42"/>
      <c r="F35" s="42"/>
      <c r="G35" s="48"/>
      <c r="H35" s="42"/>
      <c r="I35" s="42"/>
      <c r="J35" s="42"/>
    </row>
    <row r="36" customFormat="false" ht="27" hidden="false" customHeight="true" outlineLevel="0" collapsed="false">
      <c r="A36" s="42"/>
      <c r="B36" s="42"/>
      <c r="C36" s="42"/>
      <c r="D36" s="42"/>
      <c r="E36" s="42"/>
      <c r="F36" s="42"/>
      <c r="G36" s="48"/>
      <c r="H36" s="42"/>
      <c r="I36" s="42"/>
      <c r="J36" s="42"/>
    </row>
    <row r="37" customFormat="false" ht="27" hidden="false" customHeight="true" outlineLevel="0" collapsed="false">
      <c r="A37" s="42"/>
      <c r="B37" s="42"/>
      <c r="C37" s="42"/>
      <c r="D37" s="42"/>
      <c r="E37" s="42"/>
      <c r="F37" s="42"/>
      <c r="G37" s="48"/>
      <c r="H37" s="42"/>
      <c r="I37" s="42"/>
      <c r="J37" s="42"/>
    </row>
    <row r="38" customFormat="false" ht="27" hidden="false" customHeight="true" outlineLevel="0" collapsed="false">
      <c r="A38" s="42"/>
      <c r="B38" s="42"/>
      <c r="C38" s="42"/>
      <c r="D38" s="42"/>
      <c r="E38" s="42"/>
      <c r="F38" s="42"/>
      <c r="G38" s="48"/>
      <c r="H38" s="42"/>
      <c r="I38" s="42"/>
      <c r="J38" s="42"/>
    </row>
    <row r="39" customFormat="false" ht="27" hidden="false" customHeight="true" outlineLevel="0" collapsed="false">
      <c r="A39" s="42"/>
      <c r="B39" s="42"/>
      <c r="C39" s="42"/>
      <c r="D39" s="42"/>
      <c r="E39" s="42"/>
      <c r="F39" s="42"/>
      <c r="G39" s="48"/>
      <c r="H39" s="42"/>
      <c r="I39" s="42"/>
      <c r="J39" s="42"/>
    </row>
    <row r="40" customFormat="false" ht="27" hidden="false" customHeight="true" outlineLevel="0" collapsed="false">
      <c r="A40" s="42"/>
      <c r="B40" s="42"/>
      <c r="C40" s="42"/>
      <c r="D40" s="42"/>
      <c r="E40" s="42"/>
      <c r="F40" s="42"/>
      <c r="G40" s="48"/>
      <c r="H40" s="42"/>
      <c r="I40" s="42"/>
      <c r="J40" s="42"/>
    </row>
    <row r="41" customFormat="false" ht="27" hidden="false" customHeight="true" outlineLevel="0" collapsed="false">
      <c r="A41" s="42"/>
      <c r="B41" s="42"/>
      <c r="C41" s="42"/>
      <c r="D41" s="42"/>
      <c r="E41" s="42"/>
      <c r="F41" s="42"/>
      <c r="G41" s="48"/>
      <c r="H41" s="42"/>
      <c r="I41" s="42"/>
      <c r="J41" s="42"/>
    </row>
    <row r="42" customFormat="false" ht="27" hidden="false" customHeight="true" outlineLevel="0" collapsed="false">
      <c r="A42" s="42"/>
      <c r="B42" s="42"/>
      <c r="C42" s="42"/>
      <c r="D42" s="42"/>
      <c r="E42" s="42"/>
      <c r="F42" s="42"/>
      <c r="G42" s="48"/>
      <c r="H42" s="42"/>
      <c r="I42" s="42"/>
      <c r="J42" s="42"/>
    </row>
    <row r="43" customFormat="false" ht="27" hidden="false" customHeight="true" outlineLevel="0" collapsed="false">
      <c r="A43" s="42"/>
      <c r="B43" s="42"/>
      <c r="C43" s="42"/>
      <c r="D43" s="42"/>
      <c r="E43" s="42"/>
      <c r="F43" s="42"/>
      <c r="G43" s="48"/>
      <c r="H43" s="42"/>
      <c r="I43" s="42"/>
      <c r="J43" s="42"/>
    </row>
    <row r="44" customFormat="false" ht="27" hidden="false" customHeight="true" outlineLevel="0" collapsed="false">
      <c r="A44" s="42"/>
      <c r="B44" s="42"/>
      <c r="C44" s="42"/>
      <c r="D44" s="42"/>
      <c r="E44" s="42"/>
      <c r="F44" s="42"/>
      <c r="G44" s="48"/>
      <c r="H44" s="42"/>
      <c r="I44" s="42"/>
      <c r="J44" s="42"/>
    </row>
    <row r="45" customFormat="false" ht="27" hidden="false" customHeight="true" outlineLevel="0" collapsed="false">
      <c r="A45" s="42"/>
      <c r="B45" s="42"/>
      <c r="C45" s="42"/>
      <c r="D45" s="42"/>
      <c r="E45" s="42"/>
      <c r="F45" s="42"/>
      <c r="G45" s="48"/>
      <c r="H45" s="42"/>
      <c r="I45" s="42"/>
      <c r="J45" s="42"/>
    </row>
    <row r="46" customFormat="false" ht="27" hidden="false" customHeight="true" outlineLevel="0" collapsed="false">
      <c r="A46" s="42"/>
      <c r="B46" s="42"/>
      <c r="C46" s="42"/>
      <c r="D46" s="42"/>
      <c r="E46" s="42"/>
      <c r="F46" s="42"/>
      <c r="G46" s="48"/>
      <c r="H46" s="42"/>
      <c r="I46" s="42"/>
      <c r="J46" s="42"/>
    </row>
    <row r="47" customFormat="false" ht="27" hidden="false" customHeight="true" outlineLevel="0" collapsed="false">
      <c r="A47" s="42"/>
      <c r="B47" s="42"/>
      <c r="C47" s="42"/>
      <c r="D47" s="42"/>
      <c r="E47" s="42"/>
      <c r="F47" s="42"/>
      <c r="G47" s="48"/>
      <c r="H47" s="42"/>
      <c r="I47" s="42"/>
      <c r="J47" s="42"/>
    </row>
    <row r="48" customFormat="false" ht="27" hidden="false" customHeight="true" outlineLevel="0" collapsed="false">
      <c r="A48" s="42"/>
      <c r="B48" s="42"/>
      <c r="C48" s="42"/>
      <c r="D48" s="42"/>
      <c r="E48" s="42"/>
      <c r="F48" s="42"/>
      <c r="G48" s="48"/>
      <c r="H48" s="42"/>
      <c r="I48" s="42"/>
      <c r="J48" s="42"/>
    </row>
    <row r="49" customFormat="false" ht="27" hidden="false" customHeight="true" outlineLevel="0" collapsed="false">
      <c r="A49" s="42"/>
      <c r="B49" s="42"/>
      <c r="C49" s="42"/>
      <c r="D49" s="42"/>
      <c r="E49" s="42"/>
      <c r="F49" s="42"/>
      <c r="G49" s="48"/>
      <c r="H49" s="42"/>
      <c r="I49" s="42"/>
      <c r="J49" s="42"/>
    </row>
    <row r="50" customFormat="false" ht="27" hidden="false" customHeight="true" outlineLevel="0" collapsed="false">
      <c r="A50" s="42"/>
      <c r="B50" s="42"/>
      <c r="C50" s="42"/>
      <c r="D50" s="42"/>
      <c r="E50" s="42"/>
      <c r="F50" s="42"/>
      <c r="G50" s="48"/>
      <c r="H50" s="42"/>
      <c r="I50" s="42"/>
      <c r="J50" s="42"/>
    </row>
    <row r="51" customFormat="false" ht="27" hidden="false" customHeight="true" outlineLevel="0" collapsed="false">
      <c r="A51" s="42"/>
      <c r="B51" s="42"/>
      <c r="C51" s="42"/>
      <c r="D51" s="42"/>
      <c r="E51" s="42"/>
      <c r="F51" s="42"/>
      <c r="G51" s="48"/>
      <c r="H51" s="42"/>
      <c r="I51" s="42"/>
      <c r="J51" s="42"/>
    </row>
    <row r="52" customFormat="false" ht="27" hidden="false" customHeight="true" outlineLevel="0" collapsed="false">
      <c r="A52" s="42"/>
      <c r="B52" s="42"/>
      <c r="C52" s="42"/>
      <c r="D52" s="42"/>
      <c r="E52" s="42"/>
      <c r="F52" s="42"/>
      <c r="G52" s="48"/>
      <c r="H52" s="42"/>
      <c r="I52" s="42"/>
      <c r="J52" s="42"/>
    </row>
    <row r="53" customFormat="false" ht="27" hidden="false" customHeight="true" outlineLevel="0" collapsed="false">
      <c r="A53" s="42"/>
      <c r="B53" s="42"/>
      <c r="C53" s="42"/>
      <c r="D53" s="42"/>
      <c r="E53" s="42"/>
      <c r="F53" s="42"/>
      <c r="G53" s="48"/>
      <c r="H53" s="42"/>
      <c r="I53" s="42"/>
      <c r="J53" s="42"/>
    </row>
    <row r="54" customFormat="false" ht="27" hidden="false" customHeight="true" outlineLevel="0" collapsed="false">
      <c r="A54" s="42"/>
      <c r="B54" s="42"/>
      <c r="C54" s="42"/>
      <c r="D54" s="42"/>
      <c r="E54" s="42"/>
      <c r="F54" s="42"/>
      <c r="G54" s="48"/>
      <c r="H54" s="42"/>
      <c r="I54" s="42"/>
      <c r="J54" s="42"/>
    </row>
    <row r="55" customFormat="false" ht="27" hidden="false" customHeight="true" outlineLevel="0" collapsed="false">
      <c r="A55" s="42"/>
      <c r="B55" s="42"/>
      <c r="C55" s="42"/>
      <c r="D55" s="42"/>
      <c r="E55" s="42"/>
      <c r="F55" s="42"/>
      <c r="G55" s="48"/>
      <c r="H55" s="42"/>
      <c r="I55" s="42"/>
      <c r="J55" s="42"/>
    </row>
    <row r="56" customFormat="false" ht="27" hidden="false" customHeight="true" outlineLevel="0" collapsed="false">
      <c r="A56" s="42"/>
      <c r="B56" s="42"/>
      <c r="C56" s="42"/>
      <c r="D56" s="42"/>
      <c r="E56" s="42"/>
      <c r="F56" s="42"/>
      <c r="G56" s="48"/>
      <c r="H56" s="42"/>
      <c r="I56" s="42"/>
      <c r="J56" s="42"/>
    </row>
    <row r="57" customFormat="false" ht="27" hidden="false" customHeight="true" outlineLevel="0" collapsed="false">
      <c r="A57" s="42"/>
      <c r="B57" s="42"/>
      <c r="C57" s="42"/>
      <c r="D57" s="42"/>
      <c r="E57" s="42"/>
      <c r="F57" s="42"/>
      <c r="G57" s="48"/>
      <c r="H57" s="42"/>
      <c r="I57" s="42"/>
      <c r="J57" s="42"/>
    </row>
    <row r="58" customFormat="false" ht="27" hidden="false" customHeight="true" outlineLevel="0" collapsed="false">
      <c r="A58" s="42"/>
      <c r="B58" s="42"/>
      <c r="C58" s="42"/>
      <c r="D58" s="42"/>
      <c r="E58" s="42"/>
      <c r="F58" s="42"/>
      <c r="G58" s="48"/>
      <c r="H58" s="42"/>
      <c r="I58" s="42"/>
      <c r="J58" s="42"/>
    </row>
    <row r="59" customFormat="false" ht="27" hidden="false" customHeight="true" outlineLevel="0" collapsed="false">
      <c r="A59" s="42"/>
      <c r="B59" s="42"/>
      <c r="C59" s="42"/>
      <c r="D59" s="42"/>
      <c r="E59" s="42"/>
      <c r="F59" s="42"/>
      <c r="G59" s="48"/>
      <c r="H59" s="42"/>
      <c r="I59" s="42"/>
      <c r="J59" s="42"/>
    </row>
    <row r="60" customFormat="false" ht="27" hidden="false" customHeight="true" outlineLevel="0" collapsed="false">
      <c r="A60" s="42"/>
      <c r="B60" s="42"/>
      <c r="C60" s="42"/>
      <c r="D60" s="42"/>
      <c r="E60" s="42"/>
      <c r="F60" s="42"/>
      <c r="G60" s="48"/>
      <c r="H60" s="42"/>
      <c r="I60" s="42"/>
      <c r="J60" s="42"/>
    </row>
    <row r="61" customFormat="false" ht="27" hidden="false" customHeight="true" outlineLevel="0" collapsed="false">
      <c r="A61" s="42"/>
      <c r="B61" s="42"/>
      <c r="C61" s="42"/>
      <c r="D61" s="42"/>
      <c r="E61" s="42"/>
      <c r="F61" s="42"/>
      <c r="G61" s="48"/>
      <c r="H61" s="42"/>
      <c r="I61" s="42"/>
      <c r="J61" s="42"/>
    </row>
    <row r="62" customFormat="false" ht="27" hidden="false" customHeight="true" outlineLevel="0" collapsed="false">
      <c r="A62" s="42"/>
      <c r="B62" s="42"/>
      <c r="C62" s="42"/>
      <c r="D62" s="42"/>
      <c r="E62" s="42"/>
      <c r="F62" s="42"/>
      <c r="G62" s="48"/>
      <c r="H62" s="42"/>
      <c r="I62" s="42"/>
      <c r="J62" s="42"/>
    </row>
    <row r="63" customFormat="false" ht="27" hidden="false" customHeight="true" outlineLevel="0" collapsed="false">
      <c r="A63" s="42"/>
      <c r="B63" s="42"/>
      <c r="C63" s="42"/>
      <c r="D63" s="42"/>
      <c r="E63" s="42"/>
      <c r="F63" s="42"/>
      <c r="G63" s="48"/>
      <c r="H63" s="42"/>
      <c r="I63" s="42"/>
      <c r="J63" s="42"/>
    </row>
    <row r="64" customFormat="false" ht="27" hidden="false" customHeight="true" outlineLevel="0" collapsed="false">
      <c r="A64" s="42"/>
      <c r="B64" s="42"/>
      <c r="C64" s="42"/>
      <c r="D64" s="42"/>
      <c r="E64" s="42"/>
      <c r="F64" s="42"/>
      <c r="G64" s="48"/>
      <c r="H64" s="42"/>
      <c r="I64" s="42"/>
      <c r="J64" s="42"/>
    </row>
    <row r="65" customFormat="false" ht="27" hidden="false" customHeight="true" outlineLevel="0" collapsed="false">
      <c r="A65" s="42"/>
      <c r="B65" s="42"/>
      <c r="C65" s="42"/>
      <c r="D65" s="42"/>
      <c r="E65" s="42"/>
      <c r="F65" s="42"/>
      <c r="G65" s="48"/>
      <c r="H65" s="42"/>
      <c r="I65" s="42"/>
      <c r="J65" s="42"/>
    </row>
    <row r="66" customFormat="false" ht="27" hidden="false" customHeight="true" outlineLevel="0" collapsed="false">
      <c r="A66" s="42"/>
      <c r="B66" s="42"/>
      <c r="C66" s="42"/>
      <c r="D66" s="42"/>
      <c r="E66" s="42"/>
      <c r="F66" s="42"/>
      <c r="G66" s="48"/>
      <c r="H66" s="42"/>
      <c r="I66" s="42"/>
      <c r="J66" s="42"/>
    </row>
    <row r="67" customFormat="false" ht="27" hidden="false" customHeight="true" outlineLevel="0" collapsed="false">
      <c r="A67" s="42"/>
      <c r="B67" s="42"/>
      <c r="C67" s="42"/>
      <c r="D67" s="42"/>
      <c r="E67" s="42"/>
      <c r="F67" s="42"/>
      <c r="G67" s="48"/>
      <c r="H67" s="42"/>
      <c r="I67" s="42"/>
      <c r="J67" s="42"/>
    </row>
    <row r="68" customFormat="false" ht="27" hidden="false" customHeight="true" outlineLevel="0" collapsed="false">
      <c r="A68" s="42"/>
      <c r="B68" s="42"/>
      <c r="C68" s="42"/>
      <c r="D68" s="42"/>
      <c r="E68" s="42"/>
      <c r="F68" s="42"/>
      <c r="G68" s="48"/>
      <c r="H68" s="42"/>
      <c r="I68" s="42"/>
      <c r="J68" s="42"/>
    </row>
    <row r="69" customFormat="false" ht="27" hidden="false" customHeight="true" outlineLevel="0" collapsed="false">
      <c r="A69" s="42"/>
      <c r="B69" s="42"/>
      <c r="C69" s="42"/>
      <c r="D69" s="42"/>
      <c r="E69" s="42"/>
      <c r="F69" s="42"/>
      <c r="G69" s="48"/>
      <c r="H69" s="42"/>
      <c r="I69" s="42"/>
      <c r="J69" s="42"/>
    </row>
    <row r="70" customFormat="false" ht="27" hidden="false" customHeight="true" outlineLevel="0" collapsed="false">
      <c r="A70" s="42"/>
      <c r="B70" s="42"/>
      <c r="C70" s="42"/>
      <c r="D70" s="42"/>
      <c r="E70" s="42"/>
      <c r="F70" s="42"/>
      <c r="G70" s="48"/>
      <c r="H70" s="42"/>
      <c r="I70" s="42"/>
      <c r="J70" s="42"/>
    </row>
    <row r="71" customFormat="false" ht="27" hidden="false" customHeight="true" outlineLevel="0" collapsed="false">
      <c r="A71" s="42"/>
      <c r="B71" s="42"/>
      <c r="C71" s="42"/>
      <c r="D71" s="42"/>
      <c r="E71" s="42"/>
      <c r="F71" s="42"/>
      <c r="G71" s="48"/>
      <c r="H71" s="42"/>
      <c r="I71" s="42"/>
      <c r="J71" s="42"/>
    </row>
    <row r="72" customFormat="false" ht="27" hidden="false" customHeight="true" outlineLevel="0" collapsed="false">
      <c r="A72" s="42"/>
      <c r="B72" s="42"/>
      <c r="C72" s="42"/>
      <c r="D72" s="42"/>
      <c r="E72" s="42"/>
      <c r="F72" s="42"/>
      <c r="G72" s="48"/>
      <c r="H72" s="42"/>
      <c r="I72" s="42"/>
      <c r="J72" s="42"/>
    </row>
    <row r="73" customFormat="false" ht="27" hidden="false" customHeight="true" outlineLevel="0" collapsed="false">
      <c r="A73" s="42"/>
      <c r="B73" s="42"/>
      <c r="C73" s="42"/>
      <c r="D73" s="42"/>
      <c r="E73" s="42"/>
      <c r="F73" s="42"/>
      <c r="G73" s="48"/>
      <c r="H73" s="42"/>
      <c r="I73" s="42"/>
      <c r="J73" s="42"/>
    </row>
    <row r="74" customFormat="false" ht="27" hidden="false" customHeight="true" outlineLevel="0" collapsed="false">
      <c r="A74" s="42"/>
      <c r="B74" s="42"/>
      <c r="C74" s="42"/>
      <c r="D74" s="42"/>
      <c r="E74" s="42"/>
      <c r="F74" s="42"/>
      <c r="G74" s="48"/>
      <c r="H74" s="42"/>
      <c r="I74" s="42"/>
      <c r="J74" s="42"/>
    </row>
    <row r="75" customFormat="false" ht="27" hidden="false" customHeight="true" outlineLevel="0" collapsed="false">
      <c r="A75" s="42"/>
      <c r="B75" s="42"/>
      <c r="C75" s="42"/>
      <c r="D75" s="42"/>
      <c r="E75" s="42"/>
      <c r="F75" s="42"/>
      <c r="G75" s="48"/>
      <c r="H75" s="42"/>
      <c r="I75" s="42"/>
      <c r="J75" s="42"/>
    </row>
    <row r="76" customFormat="false" ht="27" hidden="false" customHeight="true" outlineLevel="0" collapsed="false">
      <c r="A76" s="42"/>
      <c r="B76" s="42"/>
      <c r="C76" s="42"/>
      <c r="D76" s="42"/>
      <c r="E76" s="42"/>
      <c r="F76" s="42"/>
      <c r="G76" s="48"/>
      <c r="H76" s="42"/>
      <c r="I76" s="42"/>
      <c r="J76" s="42"/>
    </row>
    <row r="77" customFormat="false" ht="27" hidden="false" customHeight="true" outlineLevel="0" collapsed="false">
      <c r="A77" s="42"/>
      <c r="B77" s="42"/>
      <c r="C77" s="42"/>
      <c r="D77" s="42"/>
      <c r="E77" s="42"/>
      <c r="F77" s="42"/>
      <c r="G77" s="48"/>
      <c r="H77" s="42"/>
      <c r="I77" s="42"/>
      <c r="J77" s="42"/>
    </row>
    <row r="78" customFormat="false" ht="27" hidden="false" customHeight="true" outlineLevel="0" collapsed="false">
      <c r="A78" s="42"/>
      <c r="B78" s="42"/>
      <c r="C78" s="42"/>
      <c r="D78" s="42"/>
      <c r="E78" s="42"/>
      <c r="F78" s="42"/>
      <c r="G78" s="48"/>
      <c r="H78" s="42"/>
      <c r="I78" s="42"/>
      <c r="J78" s="42"/>
    </row>
    <row r="79" customFormat="false" ht="27" hidden="false" customHeight="true" outlineLevel="0" collapsed="false">
      <c r="A79" s="42"/>
      <c r="B79" s="42"/>
      <c r="C79" s="42"/>
      <c r="D79" s="42"/>
      <c r="E79" s="42"/>
      <c r="F79" s="42"/>
      <c r="G79" s="48"/>
      <c r="H79" s="42"/>
      <c r="I79" s="42"/>
      <c r="J79" s="42"/>
    </row>
    <row r="80" customFormat="false" ht="27" hidden="false" customHeight="true" outlineLevel="0" collapsed="false">
      <c r="A80" s="42"/>
      <c r="B80" s="42"/>
      <c r="C80" s="42"/>
      <c r="D80" s="42"/>
      <c r="E80" s="42"/>
      <c r="F80" s="42"/>
      <c r="G80" s="48"/>
      <c r="H80" s="42"/>
      <c r="I80" s="42"/>
      <c r="J80" s="42"/>
    </row>
    <row r="81" customFormat="false" ht="27" hidden="false" customHeight="true" outlineLevel="0" collapsed="false">
      <c r="A81" s="42"/>
      <c r="B81" s="42"/>
      <c r="C81" s="42"/>
      <c r="D81" s="42"/>
      <c r="E81" s="42"/>
      <c r="F81" s="42"/>
      <c r="G81" s="48"/>
      <c r="H81" s="42"/>
      <c r="I81" s="42"/>
      <c r="J81" s="42"/>
    </row>
    <row r="82" customFormat="false" ht="27" hidden="false" customHeight="true" outlineLevel="0" collapsed="false">
      <c r="A82" s="42"/>
      <c r="B82" s="42"/>
      <c r="C82" s="42"/>
      <c r="D82" s="42"/>
      <c r="E82" s="42"/>
      <c r="F82" s="42"/>
      <c r="G82" s="48"/>
      <c r="H82" s="42"/>
      <c r="I82" s="42"/>
      <c r="J82" s="42"/>
    </row>
    <row r="83" customFormat="false" ht="27" hidden="false" customHeight="true" outlineLevel="0" collapsed="false">
      <c r="A83" s="42"/>
      <c r="B83" s="42"/>
      <c r="C83" s="42"/>
      <c r="D83" s="42"/>
      <c r="E83" s="42"/>
      <c r="F83" s="42"/>
      <c r="G83" s="48"/>
      <c r="H83" s="42"/>
      <c r="I83" s="42"/>
      <c r="J83" s="42"/>
    </row>
    <row r="84" customFormat="false" ht="27" hidden="false" customHeight="true" outlineLevel="0" collapsed="false">
      <c r="A84" s="42"/>
      <c r="B84" s="42"/>
      <c r="C84" s="42"/>
      <c r="D84" s="42"/>
      <c r="E84" s="42"/>
      <c r="F84" s="42"/>
      <c r="G84" s="48"/>
      <c r="H84" s="42"/>
      <c r="I84" s="42"/>
      <c r="J84" s="42"/>
    </row>
    <row r="85" customFormat="false" ht="27" hidden="false" customHeight="true" outlineLevel="0" collapsed="false">
      <c r="A85" s="42"/>
      <c r="B85" s="42"/>
      <c r="C85" s="42"/>
      <c r="D85" s="42"/>
      <c r="E85" s="42"/>
      <c r="F85" s="42"/>
      <c r="G85" s="48"/>
      <c r="H85" s="42"/>
      <c r="I85" s="42"/>
      <c r="J85" s="42"/>
    </row>
    <row r="86" customFormat="false" ht="27" hidden="false" customHeight="true" outlineLevel="0" collapsed="false">
      <c r="A86" s="42"/>
      <c r="B86" s="42"/>
      <c r="C86" s="42"/>
      <c r="D86" s="42"/>
      <c r="E86" s="42"/>
      <c r="F86" s="42"/>
      <c r="G86" s="48"/>
      <c r="H86" s="42"/>
      <c r="I86" s="42"/>
      <c r="J86" s="42"/>
    </row>
    <row r="87" customFormat="false" ht="27" hidden="false" customHeight="true" outlineLevel="0" collapsed="false">
      <c r="A87" s="42"/>
      <c r="B87" s="42"/>
      <c r="C87" s="42"/>
      <c r="D87" s="42"/>
      <c r="E87" s="42"/>
      <c r="F87" s="42"/>
      <c r="G87" s="48"/>
      <c r="H87" s="42"/>
      <c r="I87" s="42"/>
      <c r="J87" s="42"/>
    </row>
    <row r="88" customFormat="false" ht="27" hidden="false" customHeight="true" outlineLevel="0" collapsed="false">
      <c r="A88" s="42"/>
      <c r="B88" s="42"/>
      <c r="C88" s="42"/>
      <c r="D88" s="42"/>
      <c r="E88" s="42"/>
      <c r="F88" s="42"/>
      <c r="G88" s="48"/>
      <c r="H88" s="42"/>
      <c r="I88" s="42"/>
      <c r="J88" s="42"/>
    </row>
    <row r="89" customFormat="false" ht="27" hidden="false" customHeight="true" outlineLevel="0" collapsed="false">
      <c r="A89" s="42"/>
      <c r="B89" s="42"/>
      <c r="C89" s="42"/>
      <c r="D89" s="42"/>
      <c r="E89" s="42"/>
      <c r="F89" s="42"/>
      <c r="G89" s="48"/>
      <c r="H89" s="42"/>
      <c r="I89" s="42"/>
      <c r="J89" s="42"/>
    </row>
    <row r="90" customFormat="false" ht="27" hidden="false" customHeight="true" outlineLevel="0" collapsed="false">
      <c r="A90" s="42"/>
      <c r="B90" s="42"/>
      <c r="C90" s="42"/>
      <c r="D90" s="42"/>
      <c r="E90" s="42"/>
      <c r="F90" s="42"/>
      <c r="G90" s="48"/>
      <c r="H90" s="42"/>
      <c r="I90" s="42"/>
      <c r="J90" s="42"/>
    </row>
    <row r="91" customFormat="false" ht="27" hidden="false" customHeight="true" outlineLevel="0" collapsed="false">
      <c r="A91" s="42"/>
      <c r="B91" s="42"/>
      <c r="C91" s="42"/>
      <c r="D91" s="42"/>
      <c r="E91" s="42"/>
      <c r="F91" s="42"/>
      <c r="G91" s="48"/>
      <c r="H91" s="42"/>
      <c r="I91" s="42"/>
      <c r="J91" s="42"/>
    </row>
    <row r="92" customFormat="false" ht="27" hidden="false" customHeight="true" outlineLevel="0" collapsed="false">
      <c r="A92" s="42"/>
      <c r="B92" s="42"/>
      <c r="C92" s="42"/>
      <c r="D92" s="42"/>
      <c r="E92" s="42"/>
      <c r="F92" s="42"/>
      <c r="G92" s="48"/>
      <c r="H92" s="42"/>
      <c r="I92" s="42"/>
      <c r="J92" s="42"/>
    </row>
    <row r="93" customFormat="false" ht="27" hidden="false" customHeight="true" outlineLevel="0" collapsed="false">
      <c r="A93" s="42"/>
      <c r="B93" s="42"/>
      <c r="C93" s="42"/>
      <c r="D93" s="42"/>
      <c r="E93" s="42"/>
      <c r="F93" s="42"/>
      <c r="G93" s="48"/>
      <c r="H93" s="42"/>
      <c r="I93" s="42"/>
      <c r="J93" s="42"/>
    </row>
    <row r="94" customFormat="false" ht="27" hidden="false" customHeight="true" outlineLevel="0" collapsed="false">
      <c r="A94" s="42"/>
      <c r="B94" s="42"/>
      <c r="C94" s="42"/>
      <c r="D94" s="42"/>
      <c r="E94" s="42"/>
      <c r="F94" s="42"/>
      <c r="G94" s="48"/>
      <c r="H94" s="42"/>
      <c r="I94" s="42"/>
      <c r="J94" s="42"/>
    </row>
    <row r="95" customFormat="false" ht="27" hidden="false" customHeight="true" outlineLevel="0" collapsed="false">
      <c r="A95" s="42"/>
      <c r="B95" s="42"/>
      <c r="C95" s="42"/>
      <c r="D95" s="42"/>
      <c r="E95" s="42"/>
      <c r="F95" s="42"/>
      <c r="G95" s="48"/>
      <c r="H95" s="42"/>
      <c r="I95" s="42"/>
      <c r="J95" s="42"/>
    </row>
    <row r="96" customFormat="false" ht="27" hidden="false" customHeight="true" outlineLevel="0" collapsed="false">
      <c r="A96" s="42"/>
      <c r="B96" s="42"/>
      <c r="C96" s="42"/>
      <c r="D96" s="42"/>
      <c r="E96" s="42"/>
      <c r="F96" s="42"/>
      <c r="G96" s="48"/>
      <c r="H96" s="42"/>
      <c r="I96" s="42"/>
      <c r="J96" s="42"/>
    </row>
    <row r="97" customFormat="false" ht="27" hidden="false" customHeight="true" outlineLevel="0" collapsed="false">
      <c r="A97" s="42"/>
      <c r="B97" s="42"/>
      <c r="C97" s="42"/>
      <c r="D97" s="42"/>
      <c r="E97" s="42"/>
      <c r="F97" s="42"/>
      <c r="G97" s="48"/>
      <c r="H97" s="42"/>
      <c r="I97" s="42"/>
      <c r="J97" s="42"/>
    </row>
    <row r="98" customFormat="false" ht="27" hidden="false" customHeight="true" outlineLevel="0" collapsed="false">
      <c r="A98" s="42"/>
      <c r="B98" s="42"/>
      <c r="C98" s="42"/>
      <c r="D98" s="42"/>
      <c r="E98" s="42"/>
      <c r="F98" s="42"/>
      <c r="G98" s="48"/>
      <c r="H98" s="42"/>
      <c r="I98" s="42"/>
      <c r="J98" s="42"/>
    </row>
    <row r="99" customFormat="false" ht="27" hidden="false" customHeight="true" outlineLevel="0" collapsed="false">
      <c r="A99" s="42"/>
      <c r="B99" s="42"/>
      <c r="C99" s="42"/>
      <c r="D99" s="42"/>
      <c r="E99" s="42"/>
      <c r="F99" s="42"/>
      <c r="G99" s="48"/>
      <c r="H99" s="42"/>
      <c r="I99" s="42"/>
      <c r="J99" s="42"/>
    </row>
    <row r="100" customFormat="false" ht="27" hidden="false" customHeight="true" outlineLevel="0" collapsed="false">
      <c r="A100" s="42"/>
      <c r="B100" s="42"/>
      <c r="C100" s="42"/>
      <c r="D100" s="42"/>
      <c r="E100" s="42"/>
      <c r="F100" s="42"/>
      <c r="G100" s="48"/>
      <c r="H100" s="42"/>
      <c r="I100" s="42"/>
      <c r="J100" s="42"/>
    </row>
    <row r="101" customFormat="false" ht="27" hidden="false" customHeight="true" outlineLevel="0" collapsed="false">
      <c r="A101" s="42"/>
      <c r="B101" s="42"/>
      <c r="C101" s="42"/>
      <c r="D101" s="42"/>
      <c r="E101" s="42"/>
      <c r="F101" s="42"/>
      <c r="G101" s="48"/>
      <c r="H101" s="42"/>
      <c r="I101" s="42"/>
      <c r="J101" s="42"/>
    </row>
    <row r="102" customFormat="false" ht="27" hidden="false" customHeight="true" outlineLevel="0" collapsed="false">
      <c r="A102" s="42"/>
      <c r="B102" s="42"/>
      <c r="C102" s="42"/>
      <c r="D102" s="42"/>
      <c r="E102" s="42"/>
      <c r="F102" s="42"/>
      <c r="G102" s="48"/>
      <c r="H102" s="42"/>
      <c r="I102" s="42"/>
      <c r="J102" s="42"/>
    </row>
    <row r="103" customFormat="false" ht="27" hidden="false" customHeight="true" outlineLevel="0" collapsed="false">
      <c r="A103" s="42"/>
      <c r="B103" s="42"/>
      <c r="C103" s="42"/>
      <c r="D103" s="42"/>
      <c r="E103" s="42"/>
      <c r="F103" s="42"/>
      <c r="G103" s="48"/>
      <c r="H103" s="42"/>
      <c r="I103" s="42"/>
      <c r="J103" s="42"/>
    </row>
    <row r="104" customFormat="false" ht="27" hidden="false" customHeight="true" outlineLevel="0" collapsed="false">
      <c r="A104" s="42"/>
      <c r="B104" s="42"/>
      <c r="C104" s="42"/>
      <c r="D104" s="42"/>
      <c r="E104" s="42"/>
      <c r="F104" s="42"/>
      <c r="G104" s="48"/>
      <c r="H104" s="42"/>
      <c r="I104" s="42"/>
      <c r="J104" s="42"/>
    </row>
    <row r="105" customFormat="false" ht="27" hidden="false" customHeight="true" outlineLevel="0" collapsed="false">
      <c r="A105" s="42"/>
      <c r="B105" s="42"/>
      <c r="C105" s="42"/>
      <c r="D105" s="42"/>
      <c r="E105" s="42"/>
      <c r="F105" s="42"/>
      <c r="G105" s="48"/>
      <c r="H105" s="42"/>
      <c r="I105" s="42"/>
      <c r="J105" s="42"/>
    </row>
    <row r="106" customFormat="false" ht="27" hidden="false" customHeight="true" outlineLevel="0" collapsed="false">
      <c r="A106" s="42"/>
      <c r="B106" s="42"/>
      <c r="C106" s="42"/>
      <c r="D106" s="42"/>
      <c r="E106" s="42"/>
      <c r="F106" s="42"/>
      <c r="G106" s="48"/>
      <c r="H106" s="42"/>
      <c r="I106" s="42"/>
      <c r="J106" s="42"/>
    </row>
    <row r="107" customFormat="false" ht="27" hidden="false" customHeight="true" outlineLevel="0" collapsed="false">
      <c r="A107" s="42"/>
      <c r="B107" s="42"/>
      <c r="C107" s="42"/>
      <c r="D107" s="42"/>
      <c r="E107" s="42"/>
      <c r="F107" s="42"/>
      <c r="G107" s="48"/>
      <c r="H107" s="42"/>
      <c r="I107" s="42"/>
      <c r="J107" s="42"/>
    </row>
    <row r="108" customFormat="false" ht="27" hidden="false" customHeight="true" outlineLevel="0" collapsed="false">
      <c r="A108" s="42"/>
      <c r="B108" s="42"/>
      <c r="C108" s="42"/>
      <c r="D108" s="42"/>
      <c r="E108" s="42"/>
      <c r="F108" s="42"/>
      <c r="G108" s="48"/>
      <c r="H108" s="42"/>
      <c r="I108" s="42"/>
      <c r="J108" s="42"/>
    </row>
    <row r="109" customFormat="false" ht="27" hidden="false" customHeight="true" outlineLevel="0" collapsed="false">
      <c r="A109" s="42"/>
      <c r="B109" s="42"/>
      <c r="C109" s="42"/>
      <c r="D109" s="42"/>
      <c r="E109" s="42"/>
      <c r="F109" s="42"/>
      <c r="G109" s="48"/>
      <c r="H109" s="42"/>
      <c r="I109" s="42"/>
      <c r="J109" s="42"/>
    </row>
    <row r="110" customFormat="false" ht="27" hidden="false" customHeight="true" outlineLevel="0" collapsed="false">
      <c r="A110" s="42"/>
      <c r="B110" s="42"/>
      <c r="C110" s="42"/>
      <c r="D110" s="42"/>
      <c r="E110" s="42"/>
      <c r="F110" s="42"/>
      <c r="G110" s="48"/>
      <c r="H110" s="42"/>
      <c r="I110" s="42"/>
      <c r="J110" s="42"/>
    </row>
    <row r="111" customFormat="false" ht="27" hidden="false" customHeight="true" outlineLevel="0" collapsed="false">
      <c r="A111" s="42"/>
      <c r="B111" s="42"/>
      <c r="C111" s="42"/>
      <c r="D111" s="42"/>
      <c r="E111" s="42"/>
      <c r="F111" s="42"/>
      <c r="G111" s="48"/>
      <c r="H111" s="42"/>
      <c r="I111" s="42"/>
      <c r="J111" s="42"/>
    </row>
    <row r="112" customFormat="false" ht="27" hidden="false" customHeight="true" outlineLevel="0" collapsed="false">
      <c r="A112" s="42"/>
      <c r="B112" s="42"/>
      <c r="C112" s="42"/>
      <c r="D112" s="42"/>
      <c r="E112" s="42"/>
      <c r="F112" s="42"/>
      <c r="G112" s="48"/>
      <c r="H112" s="42"/>
      <c r="I112" s="42"/>
      <c r="J112" s="42"/>
    </row>
    <row r="113" customFormat="false" ht="27" hidden="false" customHeight="true" outlineLevel="0" collapsed="false">
      <c r="A113" s="42"/>
      <c r="B113" s="42"/>
      <c r="C113" s="42"/>
      <c r="D113" s="42"/>
      <c r="E113" s="42"/>
      <c r="F113" s="42"/>
      <c r="G113" s="48"/>
      <c r="H113" s="42"/>
      <c r="I113" s="42"/>
      <c r="J113" s="42"/>
    </row>
    <row r="114" customFormat="false" ht="27" hidden="false" customHeight="true" outlineLevel="0" collapsed="false">
      <c r="A114" s="42"/>
      <c r="B114" s="42"/>
      <c r="C114" s="42"/>
      <c r="D114" s="42"/>
      <c r="E114" s="42"/>
      <c r="F114" s="42"/>
      <c r="G114" s="48"/>
      <c r="H114" s="42"/>
      <c r="I114" s="42"/>
      <c r="J114" s="42"/>
    </row>
    <row r="115" customFormat="false" ht="27" hidden="false" customHeight="true" outlineLevel="0" collapsed="false">
      <c r="A115" s="42"/>
      <c r="B115" s="42"/>
      <c r="C115" s="42"/>
      <c r="D115" s="42"/>
      <c r="E115" s="42"/>
      <c r="F115" s="42"/>
      <c r="G115" s="48"/>
      <c r="H115" s="42"/>
      <c r="I115" s="42"/>
      <c r="J115" s="42"/>
    </row>
    <row r="116" customFormat="false" ht="27" hidden="false" customHeight="true" outlineLevel="0" collapsed="false">
      <c r="A116" s="42"/>
      <c r="B116" s="42"/>
      <c r="C116" s="42"/>
      <c r="D116" s="42"/>
      <c r="E116" s="42"/>
      <c r="F116" s="42"/>
      <c r="G116" s="48"/>
      <c r="H116" s="42"/>
      <c r="I116" s="42"/>
      <c r="J116" s="42"/>
    </row>
    <row r="117" customFormat="false" ht="27" hidden="false" customHeight="true" outlineLevel="0" collapsed="false">
      <c r="A117" s="42"/>
      <c r="B117" s="42"/>
      <c r="C117" s="42"/>
      <c r="D117" s="42"/>
      <c r="E117" s="42"/>
      <c r="F117" s="42"/>
      <c r="G117" s="48"/>
      <c r="H117" s="42"/>
      <c r="I117" s="42"/>
      <c r="J117" s="42"/>
    </row>
    <row r="118" customFormat="false" ht="27" hidden="false" customHeight="true" outlineLevel="0" collapsed="false">
      <c r="A118" s="42"/>
      <c r="B118" s="42"/>
      <c r="C118" s="42"/>
      <c r="D118" s="42"/>
      <c r="E118" s="42"/>
      <c r="F118" s="42"/>
      <c r="G118" s="48"/>
      <c r="H118" s="42"/>
      <c r="I118" s="42"/>
      <c r="J118" s="42"/>
    </row>
    <row r="119" customFormat="false" ht="27" hidden="false" customHeight="true" outlineLevel="0" collapsed="false">
      <c r="A119" s="42"/>
      <c r="B119" s="42"/>
      <c r="C119" s="42"/>
      <c r="D119" s="42"/>
      <c r="E119" s="42"/>
      <c r="F119" s="42"/>
      <c r="G119" s="48"/>
      <c r="H119" s="42"/>
      <c r="I119" s="42"/>
      <c r="J119" s="42"/>
    </row>
    <row r="120" customFormat="false" ht="27" hidden="false" customHeight="true" outlineLevel="0" collapsed="false">
      <c r="A120" s="42"/>
      <c r="B120" s="42"/>
      <c r="C120" s="42"/>
      <c r="D120" s="42"/>
      <c r="E120" s="42"/>
      <c r="F120" s="42"/>
      <c r="G120" s="48"/>
      <c r="H120" s="42"/>
      <c r="I120" s="42"/>
      <c r="J120" s="42"/>
    </row>
    <row r="121" customFormat="false" ht="27" hidden="false" customHeight="true" outlineLevel="0" collapsed="false">
      <c r="A121" s="42"/>
      <c r="B121" s="42"/>
      <c r="C121" s="42"/>
      <c r="D121" s="42"/>
      <c r="E121" s="42"/>
      <c r="F121" s="42"/>
      <c r="G121" s="48"/>
      <c r="H121" s="42"/>
      <c r="I121" s="42"/>
      <c r="J121" s="42"/>
    </row>
    <row r="122" customFormat="false" ht="27" hidden="false" customHeight="true" outlineLevel="0" collapsed="false">
      <c r="A122" s="42"/>
      <c r="B122" s="42"/>
      <c r="C122" s="42"/>
      <c r="D122" s="42"/>
      <c r="E122" s="42"/>
      <c r="F122" s="42"/>
      <c r="G122" s="48"/>
      <c r="H122" s="42"/>
      <c r="I122" s="42"/>
      <c r="J122" s="42"/>
    </row>
    <row r="123" customFormat="false" ht="27" hidden="false" customHeight="true" outlineLevel="0" collapsed="false">
      <c r="A123" s="42"/>
      <c r="B123" s="42"/>
      <c r="C123" s="42"/>
      <c r="D123" s="42"/>
      <c r="E123" s="42"/>
      <c r="F123" s="42"/>
      <c r="G123" s="48"/>
      <c r="H123" s="42"/>
      <c r="I123" s="42"/>
      <c r="J123" s="42"/>
    </row>
    <row r="124" customFormat="false" ht="27" hidden="false" customHeight="true" outlineLevel="0" collapsed="false">
      <c r="A124" s="42"/>
      <c r="B124" s="42"/>
      <c r="C124" s="42"/>
      <c r="D124" s="42"/>
      <c r="E124" s="42"/>
      <c r="F124" s="42"/>
      <c r="G124" s="48"/>
      <c r="H124" s="42"/>
      <c r="I124" s="42"/>
      <c r="J124" s="42"/>
    </row>
    <row r="125" customFormat="false" ht="27" hidden="false" customHeight="true" outlineLevel="0" collapsed="false">
      <c r="A125" s="42"/>
      <c r="B125" s="42"/>
      <c r="C125" s="42"/>
      <c r="D125" s="42"/>
      <c r="E125" s="42"/>
      <c r="F125" s="42"/>
      <c r="G125" s="48"/>
      <c r="H125" s="42"/>
      <c r="I125" s="42"/>
      <c r="J125" s="42"/>
    </row>
    <row r="126" customFormat="false" ht="27" hidden="false" customHeight="true" outlineLevel="0" collapsed="false">
      <c r="A126" s="42"/>
      <c r="B126" s="42"/>
      <c r="C126" s="42"/>
      <c r="D126" s="42"/>
      <c r="E126" s="42"/>
      <c r="F126" s="42"/>
      <c r="G126" s="48"/>
      <c r="H126" s="42"/>
      <c r="I126" s="42"/>
      <c r="J126" s="42"/>
    </row>
    <row r="127" customFormat="false" ht="27" hidden="false" customHeight="true" outlineLevel="0" collapsed="false">
      <c r="A127" s="42"/>
      <c r="B127" s="42"/>
      <c r="C127" s="42"/>
      <c r="D127" s="42"/>
      <c r="E127" s="42"/>
      <c r="F127" s="42"/>
      <c r="G127" s="48"/>
      <c r="H127" s="42"/>
      <c r="I127" s="42"/>
      <c r="J127" s="42"/>
    </row>
    <row r="128" customFormat="false" ht="27" hidden="false" customHeight="true" outlineLevel="0" collapsed="false">
      <c r="A128" s="42"/>
      <c r="B128" s="42"/>
      <c r="C128" s="42"/>
      <c r="D128" s="42"/>
      <c r="E128" s="42"/>
      <c r="F128" s="42"/>
      <c r="G128" s="48"/>
      <c r="H128" s="42"/>
      <c r="I128" s="42"/>
      <c r="J128" s="42"/>
    </row>
    <row r="129" customFormat="false" ht="27" hidden="false" customHeight="true" outlineLevel="0" collapsed="false">
      <c r="A129" s="42"/>
      <c r="B129" s="42"/>
      <c r="C129" s="42"/>
      <c r="D129" s="42"/>
      <c r="E129" s="42"/>
      <c r="F129" s="42"/>
      <c r="G129" s="48"/>
      <c r="H129" s="42"/>
      <c r="I129" s="42"/>
      <c r="J129" s="42"/>
    </row>
    <row r="130" customFormat="false" ht="27" hidden="false" customHeight="true" outlineLevel="0" collapsed="false">
      <c r="A130" s="42"/>
      <c r="B130" s="42"/>
      <c r="C130" s="42"/>
      <c r="D130" s="42"/>
      <c r="E130" s="42"/>
      <c r="F130" s="42"/>
      <c r="G130" s="48"/>
      <c r="H130" s="42"/>
      <c r="I130" s="42"/>
      <c r="J130" s="42"/>
    </row>
    <row r="131" customFormat="false" ht="27" hidden="false" customHeight="true" outlineLevel="0" collapsed="false">
      <c r="A131" s="42"/>
      <c r="B131" s="42"/>
      <c r="C131" s="42"/>
      <c r="D131" s="42"/>
      <c r="E131" s="42"/>
      <c r="F131" s="42"/>
      <c r="G131" s="48"/>
      <c r="H131" s="42"/>
      <c r="I131" s="42"/>
      <c r="J131" s="42"/>
    </row>
    <row r="132" customFormat="false" ht="27" hidden="false" customHeight="true" outlineLevel="0" collapsed="false">
      <c r="A132" s="42"/>
      <c r="B132" s="42"/>
      <c r="C132" s="42"/>
      <c r="D132" s="42"/>
      <c r="E132" s="42"/>
      <c r="F132" s="42"/>
      <c r="G132" s="48"/>
      <c r="H132" s="42"/>
      <c r="I132" s="42"/>
      <c r="J132" s="42"/>
    </row>
    <row r="133" customFormat="false" ht="27" hidden="false" customHeight="true" outlineLevel="0" collapsed="false">
      <c r="A133" s="42"/>
      <c r="B133" s="42"/>
      <c r="C133" s="42"/>
      <c r="D133" s="42"/>
      <c r="E133" s="42"/>
      <c r="F133" s="42"/>
      <c r="G133" s="48"/>
      <c r="H133" s="42"/>
      <c r="I133" s="42"/>
      <c r="J133" s="42"/>
    </row>
    <row r="134" customFormat="false" ht="27" hidden="false" customHeight="true" outlineLevel="0" collapsed="false">
      <c r="A134" s="42"/>
      <c r="B134" s="42"/>
      <c r="C134" s="42"/>
      <c r="D134" s="42"/>
      <c r="E134" s="42"/>
      <c r="F134" s="42"/>
      <c r="G134" s="48"/>
      <c r="H134" s="42"/>
      <c r="I134" s="42"/>
      <c r="J134" s="42"/>
    </row>
    <row r="135" customFormat="false" ht="27" hidden="false" customHeight="true" outlineLevel="0" collapsed="false">
      <c r="A135" s="42"/>
      <c r="B135" s="42"/>
      <c r="C135" s="42"/>
      <c r="D135" s="42"/>
      <c r="E135" s="42"/>
      <c r="F135" s="42"/>
      <c r="G135" s="48"/>
      <c r="H135" s="42"/>
      <c r="I135" s="42"/>
      <c r="J135" s="42"/>
    </row>
    <row r="136" customFormat="false" ht="27" hidden="false" customHeight="true" outlineLevel="0" collapsed="false">
      <c r="A136" s="42"/>
      <c r="B136" s="42"/>
      <c r="C136" s="42"/>
      <c r="D136" s="42"/>
      <c r="E136" s="42"/>
      <c r="F136" s="42"/>
      <c r="G136" s="48"/>
      <c r="H136" s="42"/>
      <c r="I136" s="42"/>
      <c r="J136" s="42"/>
    </row>
    <row r="137" customFormat="false" ht="27" hidden="false" customHeight="true" outlineLevel="0" collapsed="false">
      <c r="A137" s="42"/>
      <c r="B137" s="42"/>
      <c r="C137" s="42"/>
      <c r="D137" s="42"/>
      <c r="E137" s="42"/>
      <c r="F137" s="42"/>
      <c r="G137" s="48"/>
      <c r="H137" s="42"/>
      <c r="I137" s="42"/>
      <c r="J137" s="42"/>
    </row>
    <row r="138" customFormat="false" ht="27" hidden="false" customHeight="true" outlineLevel="0" collapsed="false">
      <c r="A138" s="42"/>
      <c r="B138" s="42"/>
      <c r="C138" s="42"/>
      <c r="D138" s="42"/>
      <c r="E138" s="42"/>
      <c r="F138" s="42"/>
      <c r="G138" s="48"/>
      <c r="H138" s="42"/>
      <c r="I138" s="42"/>
      <c r="J138" s="42"/>
    </row>
    <row r="139" customFormat="false" ht="27" hidden="false" customHeight="true" outlineLevel="0" collapsed="false">
      <c r="A139" s="42"/>
      <c r="B139" s="42"/>
      <c r="C139" s="42"/>
      <c r="D139" s="42"/>
      <c r="E139" s="42"/>
      <c r="F139" s="42"/>
      <c r="G139" s="48"/>
      <c r="H139" s="42"/>
      <c r="I139" s="42"/>
      <c r="J139" s="42"/>
    </row>
    <row r="140" customFormat="false" ht="27" hidden="false" customHeight="true" outlineLevel="0" collapsed="false">
      <c r="A140" s="42"/>
      <c r="B140" s="42"/>
      <c r="C140" s="42"/>
      <c r="D140" s="42"/>
      <c r="E140" s="42"/>
      <c r="F140" s="42"/>
      <c r="G140" s="48"/>
      <c r="H140" s="42"/>
      <c r="I140" s="42"/>
      <c r="J140" s="42"/>
    </row>
    <row r="141" customFormat="false" ht="27" hidden="false" customHeight="true" outlineLevel="0" collapsed="false">
      <c r="A141" s="42"/>
      <c r="B141" s="42"/>
      <c r="C141" s="42"/>
      <c r="D141" s="42"/>
      <c r="E141" s="42"/>
      <c r="F141" s="42"/>
      <c r="G141" s="48"/>
      <c r="H141" s="42"/>
      <c r="I141" s="42"/>
      <c r="J141" s="42"/>
    </row>
    <row r="142" customFormat="false" ht="27" hidden="false" customHeight="true" outlineLevel="0" collapsed="false">
      <c r="A142" s="42"/>
      <c r="B142" s="42"/>
      <c r="C142" s="42"/>
      <c r="D142" s="42"/>
      <c r="E142" s="42"/>
      <c r="F142" s="42"/>
      <c r="G142" s="48"/>
      <c r="H142" s="42"/>
      <c r="I142" s="42"/>
      <c r="J142" s="42"/>
    </row>
    <row r="143" customFormat="false" ht="27" hidden="false" customHeight="true" outlineLevel="0" collapsed="false">
      <c r="A143" s="42"/>
      <c r="B143" s="42"/>
      <c r="C143" s="42"/>
      <c r="D143" s="42"/>
      <c r="E143" s="42"/>
      <c r="F143" s="42"/>
      <c r="G143" s="48"/>
      <c r="H143" s="42"/>
      <c r="I143" s="42"/>
      <c r="J143" s="42"/>
    </row>
    <row r="144" customFormat="false" ht="27" hidden="false" customHeight="true" outlineLevel="0" collapsed="false">
      <c r="A144" s="42"/>
      <c r="B144" s="42"/>
      <c r="C144" s="42"/>
      <c r="D144" s="42"/>
      <c r="E144" s="42"/>
      <c r="F144" s="42"/>
      <c r="G144" s="48"/>
      <c r="H144" s="42"/>
      <c r="I144" s="42"/>
      <c r="J144" s="42"/>
    </row>
    <row r="145" customFormat="false" ht="27" hidden="false" customHeight="true" outlineLevel="0" collapsed="false">
      <c r="A145" s="42"/>
      <c r="B145" s="42"/>
      <c r="C145" s="42"/>
      <c r="D145" s="42"/>
      <c r="E145" s="42"/>
      <c r="F145" s="42"/>
      <c r="G145" s="48"/>
      <c r="H145" s="42"/>
      <c r="I145" s="42"/>
      <c r="J145" s="42"/>
    </row>
    <row r="146" customFormat="false" ht="27" hidden="false" customHeight="true" outlineLevel="0" collapsed="false">
      <c r="A146" s="42"/>
      <c r="B146" s="42"/>
      <c r="C146" s="42"/>
      <c r="D146" s="42"/>
      <c r="E146" s="42"/>
      <c r="F146" s="42"/>
      <c r="G146" s="48"/>
      <c r="H146" s="42"/>
      <c r="I146" s="42"/>
      <c r="J146" s="42"/>
    </row>
    <row r="147" customFormat="false" ht="27" hidden="false" customHeight="true" outlineLevel="0" collapsed="false">
      <c r="A147" s="42"/>
      <c r="B147" s="42"/>
      <c r="C147" s="42"/>
      <c r="D147" s="42"/>
      <c r="E147" s="42"/>
      <c r="F147" s="42"/>
      <c r="G147" s="48"/>
      <c r="H147" s="42"/>
      <c r="I147" s="42"/>
      <c r="J147" s="42"/>
    </row>
    <row r="148" customFormat="false" ht="27" hidden="false" customHeight="true" outlineLevel="0" collapsed="false">
      <c r="A148" s="42"/>
      <c r="B148" s="42"/>
      <c r="C148" s="42"/>
      <c r="D148" s="42"/>
      <c r="E148" s="42"/>
      <c r="F148" s="42"/>
      <c r="G148" s="48"/>
      <c r="H148" s="42"/>
      <c r="I148" s="42"/>
      <c r="J148" s="42"/>
    </row>
    <row r="149" customFormat="false" ht="27" hidden="false" customHeight="true" outlineLevel="0" collapsed="false">
      <c r="A149" s="42"/>
      <c r="B149" s="42"/>
      <c r="C149" s="42"/>
      <c r="D149" s="42"/>
      <c r="E149" s="42"/>
      <c r="F149" s="42"/>
      <c r="G149" s="48"/>
      <c r="H149" s="42"/>
      <c r="I149" s="42"/>
      <c r="J149" s="42"/>
    </row>
    <row r="150" customFormat="false" ht="27" hidden="false" customHeight="true" outlineLevel="0" collapsed="false">
      <c r="A150" s="42"/>
      <c r="B150" s="42"/>
      <c r="C150" s="42"/>
      <c r="D150" s="42"/>
      <c r="E150" s="42"/>
      <c r="F150" s="42"/>
      <c r="G150" s="48"/>
      <c r="H150" s="42"/>
      <c r="I150" s="42"/>
      <c r="J150" s="42"/>
    </row>
    <row r="151" customFormat="false" ht="27" hidden="false" customHeight="true" outlineLevel="0" collapsed="false">
      <c r="A151" s="42"/>
      <c r="B151" s="42"/>
      <c r="C151" s="42"/>
      <c r="D151" s="42"/>
      <c r="E151" s="42"/>
      <c r="F151" s="42"/>
      <c r="G151" s="48"/>
      <c r="H151" s="42"/>
      <c r="I151" s="42"/>
      <c r="J151" s="42"/>
    </row>
    <row r="152" customFormat="false" ht="27" hidden="false" customHeight="true" outlineLevel="0" collapsed="false">
      <c r="A152" s="42"/>
      <c r="B152" s="42"/>
      <c r="C152" s="42"/>
      <c r="D152" s="42"/>
      <c r="E152" s="42"/>
      <c r="F152" s="42"/>
      <c r="G152" s="48"/>
      <c r="H152" s="42"/>
      <c r="I152" s="42"/>
      <c r="J152" s="42"/>
    </row>
    <row r="153" customFormat="false" ht="27" hidden="false" customHeight="true" outlineLevel="0" collapsed="false">
      <c r="A153" s="42"/>
      <c r="B153" s="42"/>
      <c r="C153" s="42"/>
      <c r="D153" s="42"/>
      <c r="E153" s="42"/>
      <c r="F153" s="42"/>
      <c r="G153" s="48"/>
      <c r="H153" s="42"/>
      <c r="I153" s="42"/>
      <c r="J153" s="42"/>
    </row>
    <row r="154" customFormat="false" ht="27" hidden="false" customHeight="true" outlineLevel="0" collapsed="false">
      <c r="A154" s="42"/>
      <c r="B154" s="42"/>
      <c r="C154" s="42"/>
      <c r="D154" s="42"/>
      <c r="E154" s="42"/>
      <c r="F154" s="42"/>
      <c r="G154" s="48"/>
      <c r="H154" s="42"/>
      <c r="I154" s="42"/>
      <c r="J154" s="42"/>
    </row>
    <row r="155" customFormat="false" ht="27" hidden="false" customHeight="true" outlineLevel="0" collapsed="false">
      <c r="A155" s="42"/>
      <c r="B155" s="42"/>
      <c r="C155" s="42"/>
      <c r="D155" s="42"/>
      <c r="E155" s="42"/>
      <c r="F155" s="42"/>
      <c r="G155" s="48"/>
      <c r="H155" s="42"/>
      <c r="I155" s="42"/>
      <c r="J155" s="42"/>
    </row>
    <row r="156" customFormat="false" ht="27" hidden="false" customHeight="true" outlineLevel="0" collapsed="false">
      <c r="A156" s="42"/>
      <c r="B156" s="42"/>
      <c r="C156" s="42"/>
      <c r="D156" s="42"/>
      <c r="E156" s="42"/>
      <c r="F156" s="42"/>
      <c r="G156" s="48"/>
      <c r="H156" s="42"/>
      <c r="I156" s="42"/>
      <c r="J156" s="42"/>
    </row>
    <row r="157" customFormat="false" ht="27" hidden="false" customHeight="true" outlineLevel="0" collapsed="false">
      <c r="A157" s="42"/>
      <c r="B157" s="42"/>
      <c r="C157" s="42"/>
      <c r="D157" s="42"/>
      <c r="E157" s="42"/>
      <c r="F157" s="42"/>
      <c r="G157" s="48"/>
      <c r="H157" s="42"/>
      <c r="I157" s="42"/>
      <c r="J157" s="42"/>
    </row>
    <row r="158" customFormat="false" ht="27" hidden="false" customHeight="true" outlineLevel="0" collapsed="false">
      <c r="A158" s="42"/>
      <c r="B158" s="42"/>
      <c r="C158" s="42"/>
      <c r="D158" s="42"/>
      <c r="E158" s="42"/>
      <c r="F158" s="42"/>
      <c r="G158" s="48"/>
      <c r="H158" s="42"/>
      <c r="I158" s="42"/>
      <c r="J158" s="42"/>
    </row>
    <row r="159" customFormat="false" ht="27" hidden="false" customHeight="true" outlineLevel="0" collapsed="false">
      <c r="A159" s="42"/>
      <c r="B159" s="42"/>
      <c r="C159" s="42"/>
      <c r="D159" s="42"/>
      <c r="E159" s="42"/>
      <c r="F159" s="42"/>
      <c r="G159" s="48"/>
      <c r="H159" s="42"/>
      <c r="I159" s="42"/>
      <c r="J159" s="42"/>
    </row>
    <row r="160" customFormat="false" ht="27" hidden="false" customHeight="true" outlineLevel="0" collapsed="false">
      <c r="A160" s="42"/>
      <c r="B160" s="42"/>
      <c r="C160" s="42"/>
      <c r="D160" s="42"/>
      <c r="E160" s="42"/>
      <c r="F160" s="42"/>
      <c r="G160" s="48"/>
      <c r="H160" s="42"/>
      <c r="I160" s="42"/>
      <c r="J160" s="42"/>
    </row>
    <row r="161" customFormat="false" ht="27" hidden="false" customHeight="true" outlineLevel="0" collapsed="false">
      <c r="A161" s="42"/>
      <c r="B161" s="42"/>
      <c r="C161" s="42"/>
      <c r="D161" s="42"/>
      <c r="E161" s="42"/>
      <c r="F161" s="42"/>
      <c r="G161" s="48"/>
      <c r="H161" s="42"/>
      <c r="I161" s="42"/>
      <c r="J161" s="42"/>
    </row>
    <row r="162" customFormat="false" ht="27" hidden="false" customHeight="true" outlineLevel="0" collapsed="false">
      <c r="A162" s="42"/>
      <c r="B162" s="42"/>
      <c r="C162" s="42"/>
      <c r="D162" s="42"/>
      <c r="E162" s="42"/>
      <c r="F162" s="42"/>
      <c r="G162" s="48"/>
      <c r="H162" s="42"/>
      <c r="I162" s="42"/>
      <c r="J162" s="42"/>
    </row>
    <row r="163" customFormat="false" ht="27" hidden="false" customHeight="true" outlineLevel="0" collapsed="false">
      <c r="A163" s="42"/>
      <c r="B163" s="42"/>
      <c r="C163" s="42"/>
      <c r="D163" s="42"/>
      <c r="E163" s="42"/>
      <c r="F163" s="42"/>
      <c r="G163" s="48"/>
      <c r="H163" s="42"/>
      <c r="I163" s="42"/>
      <c r="J163" s="42"/>
    </row>
    <row r="164" customFormat="false" ht="27" hidden="false" customHeight="true" outlineLevel="0" collapsed="false">
      <c r="A164" s="42"/>
      <c r="B164" s="42"/>
      <c r="C164" s="42"/>
      <c r="D164" s="42"/>
      <c r="E164" s="42"/>
      <c r="F164" s="42"/>
      <c r="G164" s="48"/>
      <c r="H164" s="42"/>
      <c r="I164" s="42"/>
      <c r="J164" s="42"/>
    </row>
    <row r="165" customFormat="false" ht="27" hidden="false" customHeight="true" outlineLevel="0" collapsed="false">
      <c r="A165" s="42"/>
      <c r="B165" s="42"/>
      <c r="C165" s="42"/>
      <c r="D165" s="42"/>
      <c r="E165" s="42"/>
      <c r="F165" s="42"/>
      <c r="G165" s="48"/>
      <c r="H165" s="42"/>
      <c r="I165" s="42"/>
      <c r="J165" s="42"/>
    </row>
    <row r="166" customFormat="false" ht="27" hidden="false" customHeight="true" outlineLevel="0" collapsed="false">
      <c r="A166" s="42"/>
      <c r="B166" s="42"/>
      <c r="C166" s="42"/>
      <c r="D166" s="42"/>
      <c r="E166" s="42"/>
      <c r="F166" s="42"/>
      <c r="G166" s="48"/>
      <c r="H166" s="42"/>
      <c r="I166" s="42"/>
      <c r="J166" s="42"/>
    </row>
    <row r="167" customFormat="false" ht="27" hidden="false" customHeight="true" outlineLevel="0" collapsed="false">
      <c r="A167" s="42"/>
      <c r="B167" s="42"/>
      <c r="C167" s="42"/>
      <c r="D167" s="42"/>
      <c r="E167" s="42"/>
      <c r="F167" s="42"/>
      <c r="G167" s="48"/>
      <c r="H167" s="42"/>
      <c r="I167" s="42"/>
      <c r="J167" s="42"/>
    </row>
    <row r="168" customFormat="false" ht="27" hidden="false" customHeight="true" outlineLevel="0" collapsed="false">
      <c r="A168" s="42"/>
      <c r="B168" s="42"/>
      <c r="C168" s="42"/>
      <c r="D168" s="42"/>
      <c r="E168" s="42"/>
      <c r="F168" s="42"/>
      <c r="G168" s="48"/>
      <c r="H168" s="42"/>
      <c r="I168" s="42"/>
      <c r="J168" s="42"/>
    </row>
    <row r="169" customFormat="false" ht="27" hidden="false" customHeight="true" outlineLevel="0" collapsed="false">
      <c r="A169" s="42"/>
      <c r="B169" s="42"/>
      <c r="C169" s="42"/>
      <c r="D169" s="42"/>
      <c r="E169" s="42"/>
      <c r="F169" s="42"/>
      <c r="G169" s="48"/>
      <c r="H169" s="42"/>
      <c r="I169" s="42"/>
      <c r="J169" s="42"/>
    </row>
    <row r="170" customFormat="false" ht="27" hidden="false" customHeight="true" outlineLevel="0" collapsed="false">
      <c r="A170" s="42"/>
      <c r="B170" s="42"/>
      <c r="C170" s="42"/>
      <c r="D170" s="42"/>
      <c r="E170" s="42"/>
      <c r="F170" s="42"/>
      <c r="G170" s="48"/>
      <c r="H170" s="42"/>
      <c r="I170" s="42"/>
      <c r="J170" s="42"/>
    </row>
    <row r="171" customFormat="false" ht="27" hidden="false" customHeight="true" outlineLevel="0" collapsed="false">
      <c r="A171" s="42"/>
      <c r="B171" s="42"/>
      <c r="C171" s="42"/>
      <c r="D171" s="42"/>
      <c r="E171" s="42"/>
      <c r="F171" s="42"/>
      <c r="G171" s="48"/>
      <c r="H171" s="42"/>
      <c r="I171" s="42"/>
      <c r="J171" s="42"/>
    </row>
    <row r="172" customFormat="false" ht="27" hidden="false" customHeight="true" outlineLevel="0" collapsed="false">
      <c r="A172" s="42"/>
      <c r="B172" s="42"/>
      <c r="C172" s="42"/>
      <c r="D172" s="42"/>
      <c r="E172" s="42"/>
      <c r="F172" s="42"/>
      <c r="G172" s="48"/>
      <c r="H172" s="42"/>
      <c r="I172" s="42"/>
      <c r="J172" s="42"/>
    </row>
    <row r="173" customFormat="false" ht="27" hidden="false" customHeight="true" outlineLevel="0" collapsed="false">
      <c r="A173" s="42"/>
      <c r="B173" s="42"/>
      <c r="C173" s="42"/>
      <c r="D173" s="42"/>
      <c r="E173" s="42"/>
      <c r="F173" s="42"/>
      <c r="G173" s="48"/>
      <c r="H173" s="42"/>
      <c r="I173" s="42"/>
      <c r="J173" s="42"/>
    </row>
    <row r="174" customFormat="false" ht="27" hidden="false" customHeight="true" outlineLevel="0" collapsed="false">
      <c r="A174" s="42"/>
      <c r="B174" s="42"/>
      <c r="C174" s="42"/>
      <c r="D174" s="42"/>
      <c r="E174" s="42"/>
      <c r="F174" s="42"/>
      <c r="G174" s="48"/>
      <c r="H174" s="42"/>
      <c r="I174" s="42"/>
      <c r="J174" s="42"/>
    </row>
    <row r="175" customFormat="false" ht="27" hidden="false" customHeight="true" outlineLevel="0" collapsed="false">
      <c r="A175" s="42"/>
      <c r="B175" s="42"/>
      <c r="C175" s="42"/>
      <c r="D175" s="42"/>
      <c r="E175" s="42"/>
      <c r="F175" s="42"/>
      <c r="G175" s="48"/>
      <c r="H175" s="42"/>
      <c r="I175" s="42"/>
      <c r="J175" s="42"/>
    </row>
    <row r="176" customFormat="false" ht="27" hidden="false" customHeight="true" outlineLevel="0" collapsed="false">
      <c r="A176" s="42"/>
      <c r="B176" s="42"/>
      <c r="C176" s="42"/>
      <c r="D176" s="42"/>
      <c r="E176" s="42"/>
      <c r="F176" s="42"/>
      <c r="G176" s="48"/>
      <c r="H176" s="42"/>
      <c r="I176" s="42"/>
      <c r="J176" s="42"/>
    </row>
    <row r="177" customFormat="false" ht="27" hidden="false" customHeight="true" outlineLevel="0" collapsed="false">
      <c r="A177" s="42"/>
      <c r="B177" s="42"/>
      <c r="C177" s="42"/>
      <c r="D177" s="42"/>
      <c r="E177" s="42"/>
      <c r="F177" s="42"/>
      <c r="G177" s="48"/>
      <c r="H177" s="42"/>
      <c r="I177" s="42"/>
      <c r="J177" s="42"/>
    </row>
    <row r="178" customFormat="false" ht="27" hidden="false" customHeight="true" outlineLevel="0" collapsed="false">
      <c r="A178" s="42"/>
      <c r="B178" s="42"/>
      <c r="C178" s="42"/>
      <c r="D178" s="42"/>
      <c r="E178" s="42"/>
      <c r="F178" s="42"/>
      <c r="G178" s="48"/>
      <c r="H178" s="42"/>
      <c r="I178" s="42"/>
      <c r="J178" s="42"/>
    </row>
    <row r="179" customFormat="false" ht="27" hidden="false" customHeight="true" outlineLevel="0" collapsed="false">
      <c r="A179" s="42"/>
      <c r="B179" s="42"/>
      <c r="C179" s="42"/>
      <c r="D179" s="42"/>
      <c r="E179" s="42"/>
      <c r="F179" s="42"/>
      <c r="G179" s="48"/>
      <c r="H179" s="42"/>
      <c r="I179" s="42"/>
      <c r="J179" s="42"/>
    </row>
    <row r="180" customFormat="false" ht="27" hidden="false" customHeight="true" outlineLevel="0" collapsed="false">
      <c r="A180" s="42"/>
      <c r="B180" s="42"/>
      <c r="C180" s="42"/>
      <c r="D180" s="42"/>
      <c r="E180" s="42"/>
      <c r="F180" s="42"/>
      <c r="G180" s="48"/>
      <c r="H180" s="42"/>
      <c r="I180" s="42"/>
      <c r="J180" s="42"/>
    </row>
    <row r="181" customFormat="false" ht="27" hidden="false" customHeight="true" outlineLevel="0" collapsed="false">
      <c r="A181" s="42"/>
      <c r="B181" s="42"/>
      <c r="C181" s="42"/>
      <c r="D181" s="42"/>
      <c r="E181" s="42"/>
      <c r="F181" s="42"/>
      <c r="G181" s="48"/>
      <c r="H181" s="42"/>
      <c r="I181" s="42"/>
      <c r="J181" s="42"/>
    </row>
    <row r="182" customFormat="false" ht="27" hidden="false" customHeight="true" outlineLevel="0" collapsed="false">
      <c r="A182" s="42"/>
      <c r="B182" s="42"/>
      <c r="C182" s="42"/>
      <c r="D182" s="42"/>
      <c r="E182" s="42"/>
      <c r="F182" s="42"/>
      <c r="G182" s="48"/>
      <c r="H182" s="42"/>
      <c r="I182" s="42"/>
      <c r="J182" s="42"/>
    </row>
    <row r="183" customFormat="false" ht="27" hidden="false" customHeight="true" outlineLevel="0" collapsed="false">
      <c r="A183" s="42"/>
      <c r="B183" s="42"/>
      <c r="C183" s="42"/>
      <c r="D183" s="42"/>
      <c r="E183" s="42"/>
      <c r="F183" s="42"/>
      <c r="G183" s="48"/>
      <c r="H183" s="42"/>
      <c r="I183" s="42"/>
      <c r="J183" s="42"/>
    </row>
    <row r="184" customFormat="false" ht="27" hidden="false" customHeight="true" outlineLevel="0" collapsed="false">
      <c r="A184" s="42"/>
      <c r="B184" s="42"/>
      <c r="C184" s="42"/>
      <c r="D184" s="42"/>
      <c r="E184" s="42"/>
      <c r="F184" s="42"/>
      <c r="G184" s="48"/>
      <c r="H184" s="42"/>
      <c r="I184" s="42"/>
      <c r="J184" s="42"/>
    </row>
    <row r="185" customFormat="false" ht="27" hidden="false" customHeight="true" outlineLevel="0" collapsed="false">
      <c r="A185" s="42"/>
      <c r="B185" s="42"/>
      <c r="C185" s="42"/>
      <c r="D185" s="42"/>
      <c r="E185" s="42"/>
      <c r="F185" s="42"/>
      <c r="G185" s="48"/>
      <c r="H185" s="42"/>
      <c r="I185" s="42"/>
      <c r="J185" s="42"/>
    </row>
    <row r="186" customFormat="false" ht="27" hidden="false" customHeight="true" outlineLevel="0" collapsed="false">
      <c r="A186" s="42"/>
      <c r="B186" s="42"/>
      <c r="C186" s="42"/>
      <c r="D186" s="42"/>
      <c r="E186" s="42"/>
      <c r="F186" s="42"/>
      <c r="G186" s="48"/>
      <c r="H186" s="42"/>
      <c r="I186" s="42"/>
      <c r="J186" s="42"/>
    </row>
    <row r="187" customFormat="false" ht="27" hidden="false" customHeight="true" outlineLevel="0" collapsed="false">
      <c r="A187" s="42"/>
      <c r="B187" s="42"/>
      <c r="C187" s="42"/>
      <c r="D187" s="42"/>
      <c r="E187" s="42"/>
      <c r="F187" s="42"/>
      <c r="G187" s="48"/>
      <c r="H187" s="42"/>
      <c r="I187" s="42"/>
      <c r="J187" s="42"/>
    </row>
    <row r="188" customFormat="false" ht="27" hidden="false" customHeight="true" outlineLevel="0" collapsed="false">
      <c r="A188" s="42"/>
      <c r="B188" s="42"/>
      <c r="C188" s="42"/>
      <c r="D188" s="42"/>
      <c r="E188" s="42"/>
      <c r="F188" s="42"/>
      <c r="G188" s="48"/>
      <c r="H188" s="42"/>
      <c r="I188" s="42"/>
      <c r="J188" s="42"/>
    </row>
    <row r="189" customFormat="false" ht="27" hidden="false" customHeight="true" outlineLevel="0" collapsed="false">
      <c r="A189" s="42"/>
      <c r="B189" s="42"/>
      <c r="C189" s="42"/>
      <c r="D189" s="42"/>
      <c r="E189" s="42"/>
      <c r="F189" s="42"/>
      <c r="G189" s="48"/>
      <c r="H189" s="42"/>
      <c r="I189" s="42"/>
      <c r="J189" s="42"/>
    </row>
    <row r="190" customFormat="false" ht="27" hidden="false" customHeight="true" outlineLevel="0" collapsed="false">
      <c r="A190" s="42"/>
      <c r="B190" s="42"/>
      <c r="C190" s="42"/>
      <c r="D190" s="42"/>
      <c r="E190" s="42"/>
      <c r="F190" s="42"/>
      <c r="G190" s="48"/>
      <c r="H190" s="42"/>
      <c r="I190" s="42"/>
      <c r="J190" s="42"/>
    </row>
    <row r="191" customFormat="false" ht="27" hidden="false" customHeight="true" outlineLevel="0" collapsed="false">
      <c r="A191" s="42"/>
      <c r="B191" s="42"/>
      <c r="C191" s="42"/>
      <c r="D191" s="42"/>
      <c r="E191" s="42"/>
      <c r="F191" s="42"/>
      <c r="G191" s="48"/>
      <c r="H191" s="42"/>
      <c r="I191" s="42"/>
      <c r="J191" s="42"/>
    </row>
    <row r="192" customFormat="false" ht="27" hidden="false" customHeight="true" outlineLevel="0" collapsed="false">
      <c r="A192" s="42"/>
      <c r="B192" s="42"/>
      <c r="C192" s="42"/>
      <c r="D192" s="42"/>
      <c r="E192" s="42"/>
      <c r="F192" s="42"/>
      <c r="G192" s="48"/>
      <c r="H192" s="42"/>
      <c r="I192" s="42"/>
      <c r="J192" s="42"/>
    </row>
    <row r="193" customFormat="false" ht="27" hidden="false" customHeight="true" outlineLevel="0" collapsed="false">
      <c r="A193" s="42"/>
      <c r="B193" s="42"/>
      <c r="C193" s="42"/>
      <c r="D193" s="42"/>
      <c r="E193" s="42"/>
      <c r="F193" s="42"/>
      <c r="G193" s="48"/>
      <c r="H193" s="42"/>
      <c r="I193" s="42"/>
      <c r="J193" s="42"/>
    </row>
    <row r="194" customFormat="false" ht="27" hidden="false" customHeight="true" outlineLevel="0" collapsed="false">
      <c r="A194" s="42"/>
      <c r="B194" s="42"/>
      <c r="C194" s="42"/>
      <c r="D194" s="42"/>
      <c r="E194" s="42"/>
      <c r="F194" s="42"/>
      <c r="G194" s="48"/>
      <c r="H194" s="42"/>
      <c r="I194" s="42"/>
      <c r="J194" s="42"/>
    </row>
    <row r="195" customFormat="false" ht="27" hidden="false" customHeight="true" outlineLevel="0" collapsed="false">
      <c r="A195" s="42"/>
      <c r="B195" s="42"/>
      <c r="C195" s="42"/>
      <c r="D195" s="42"/>
      <c r="E195" s="42"/>
      <c r="F195" s="42"/>
      <c r="G195" s="48"/>
      <c r="H195" s="42"/>
      <c r="I195" s="42"/>
      <c r="J195" s="42"/>
    </row>
    <row r="196" customFormat="false" ht="27" hidden="false" customHeight="true" outlineLevel="0" collapsed="false">
      <c r="A196" s="42"/>
      <c r="B196" s="42"/>
      <c r="C196" s="42"/>
      <c r="D196" s="42"/>
      <c r="E196" s="42"/>
      <c r="F196" s="42"/>
      <c r="G196" s="48"/>
      <c r="H196" s="42"/>
      <c r="I196" s="42"/>
      <c r="J196" s="42"/>
    </row>
    <row r="197" customFormat="false" ht="27" hidden="false" customHeight="true" outlineLevel="0" collapsed="false">
      <c r="A197" s="42"/>
      <c r="B197" s="42"/>
      <c r="C197" s="42"/>
      <c r="D197" s="42"/>
      <c r="E197" s="42"/>
      <c r="F197" s="42"/>
      <c r="G197" s="48"/>
      <c r="H197" s="42"/>
      <c r="I197" s="42"/>
      <c r="J197" s="42"/>
    </row>
    <row r="198" customFormat="false" ht="27" hidden="false" customHeight="true" outlineLevel="0" collapsed="false">
      <c r="A198" s="42"/>
      <c r="B198" s="42"/>
      <c r="C198" s="42"/>
      <c r="D198" s="42"/>
      <c r="E198" s="42"/>
      <c r="F198" s="42"/>
      <c r="G198" s="48"/>
      <c r="H198" s="42"/>
      <c r="I198" s="42"/>
      <c r="J198" s="42"/>
    </row>
    <row r="199" customFormat="false" ht="27" hidden="false" customHeight="true" outlineLevel="0" collapsed="false">
      <c r="A199" s="42"/>
      <c r="B199" s="42"/>
      <c r="C199" s="42"/>
      <c r="D199" s="42"/>
      <c r="E199" s="42"/>
      <c r="F199" s="42"/>
      <c r="G199" s="48"/>
      <c r="H199" s="42"/>
      <c r="I199" s="42"/>
      <c r="J199" s="42"/>
    </row>
    <row r="200" customFormat="false" ht="27" hidden="false" customHeight="true" outlineLevel="0" collapsed="false">
      <c r="A200" s="42"/>
      <c r="B200" s="42"/>
      <c r="C200" s="42"/>
      <c r="D200" s="42"/>
      <c r="E200" s="42"/>
      <c r="F200" s="42"/>
      <c r="G200" s="48"/>
      <c r="H200" s="42"/>
      <c r="I200" s="42"/>
      <c r="J200" s="42"/>
    </row>
    <row r="201" customFormat="false" ht="27" hidden="false" customHeight="true" outlineLevel="0" collapsed="false">
      <c r="A201" s="42"/>
      <c r="B201" s="42"/>
      <c r="C201" s="42"/>
      <c r="D201" s="42"/>
      <c r="E201" s="42"/>
      <c r="F201" s="42"/>
      <c r="G201" s="48"/>
      <c r="H201" s="42"/>
      <c r="I201" s="42"/>
      <c r="J201" s="42"/>
    </row>
    <row r="202" customFormat="false" ht="27" hidden="false" customHeight="true" outlineLevel="0" collapsed="false">
      <c r="A202" s="42"/>
      <c r="B202" s="42"/>
      <c r="C202" s="42"/>
      <c r="D202" s="42"/>
      <c r="E202" s="42"/>
      <c r="F202" s="42"/>
      <c r="G202" s="48"/>
      <c r="H202" s="42"/>
      <c r="I202" s="42"/>
      <c r="J202" s="42"/>
    </row>
    <row r="203" customFormat="false" ht="27" hidden="false" customHeight="true" outlineLevel="0" collapsed="false">
      <c r="A203" s="42"/>
      <c r="B203" s="42"/>
      <c r="C203" s="42"/>
      <c r="D203" s="42"/>
      <c r="E203" s="42"/>
      <c r="F203" s="42"/>
      <c r="G203" s="48"/>
      <c r="H203" s="42"/>
      <c r="I203" s="42"/>
      <c r="J203" s="42"/>
    </row>
    <row r="204" customFormat="false" ht="27" hidden="false" customHeight="true" outlineLevel="0" collapsed="false">
      <c r="A204" s="42"/>
      <c r="B204" s="42"/>
      <c r="C204" s="42"/>
      <c r="D204" s="42"/>
      <c r="E204" s="42"/>
      <c r="F204" s="42"/>
      <c r="G204" s="48"/>
      <c r="H204" s="42"/>
      <c r="I204" s="42"/>
      <c r="J204" s="42"/>
    </row>
    <row r="205" customFormat="false" ht="27" hidden="false" customHeight="true" outlineLevel="0" collapsed="false">
      <c r="A205" s="42"/>
      <c r="B205" s="42"/>
      <c r="C205" s="42"/>
      <c r="D205" s="42"/>
      <c r="E205" s="42"/>
      <c r="F205" s="42"/>
      <c r="G205" s="48"/>
      <c r="H205" s="42"/>
      <c r="I205" s="42"/>
      <c r="J205" s="42"/>
    </row>
    <row r="206" customFormat="false" ht="27" hidden="false" customHeight="true" outlineLevel="0" collapsed="false">
      <c r="A206" s="42"/>
      <c r="B206" s="42"/>
      <c r="C206" s="42"/>
      <c r="D206" s="42"/>
      <c r="E206" s="42"/>
      <c r="F206" s="42"/>
      <c r="G206" s="48"/>
      <c r="H206" s="42"/>
      <c r="I206" s="42"/>
      <c r="J206" s="42"/>
    </row>
  </sheetData>
  <mergeCells count="6">
    <mergeCell ref="A1:C1"/>
    <mergeCell ref="D1:F1"/>
    <mergeCell ref="G1:J1"/>
    <mergeCell ref="A2:J2"/>
    <mergeCell ref="A4:J4"/>
    <mergeCell ref="A5:J5"/>
  </mergeCells>
  <dataValidations count="3">
    <dataValidation allowBlank="true" error="Choisir une valeur autorisée ; une donnée absente reste vide." errorStyle="stop" errorTitle="Saisie à vérifier" operator="between" showDropDown="false" showErrorMessage="true" showInputMessage="false" sqref="F7:F206" type="list">
      <formula1>"Haute,Moyenne,Basse"</formula1>
      <formula2>0</formula2>
    </dataValidation>
    <dataValidation allowBlank="true" error="Choisir une valeur autorisée ; une donnée absente reste vide." errorStyle="stop" errorTitle="Saisie à vérifier" operator="between" showDropDown="false" showErrorMessage="true" showInputMessage="false" sqref="I7:I206" type="list">
      <formula1>"Ouvert,En cours,Clos,Suspendu"</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G7:G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4"/>
    <col collapsed="false" customWidth="true" hidden="false" outlineLevel="0" max="2" min="2" style="1" width="13"/>
    <col collapsed="false" customWidth="true" hidden="false" outlineLevel="0" max="3" min="3" style="1" width="23"/>
    <col collapsed="false" customWidth="true" hidden="false" outlineLevel="0" max="4" min="4" style="1" width="14"/>
    <col collapsed="false" customWidth="true" hidden="false" outlineLevel="0" max="5" min="5" style="1" width="17"/>
    <col collapsed="false" customWidth="true" hidden="false" outlineLevel="0" max="6" min="6" style="1" width="14"/>
    <col collapsed="false" customWidth="true" hidden="false" outlineLevel="0" max="8" min="7" style="1" width="13"/>
  </cols>
  <sheetData>
    <row r="1" customFormat="false" ht="24.75" hidden="false" customHeight="true" outlineLevel="0" collapsed="false">
      <c r="A1" s="31" t="str">
        <f aca="false">IFERROR(HYPERLINK("#'00_Accueil'!A1","ACCUEIL"),"ACCUEIL")</f>
        <v>ACCUEIL</v>
      </c>
      <c r="B1" s="31"/>
      <c r="C1" s="31"/>
      <c r="D1" s="31" t="str">
        <f aca="false">IFERROR(HYPERLINK("#'07_Guide'!A1","GUIDE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1379</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1491</v>
      </c>
      <c r="B4" s="33"/>
      <c r="C4" s="33"/>
      <c r="D4" s="33"/>
      <c r="E4" s="33"/>
      <c r="F4" s="33"/>
      <c r="G4" s="33"/>
      <c r="H4" s="33"/>
    </row>
    <row r="5" customFormat="false" ht="27" hidden="false" customHeight="true" outlineLevel="0" collapsed="false">
      <c r="A5" s="4"/>
      <c r="B5" s="4"/>
      <c r="C5" s="4"/>
      <c r="D5" s="4"/>
      <c r="E5" s="4"/>
      <c r="F5" s="4"/>
      <c r="G5" s="4"/>
      <c r="H5" s="4"/>
    </row>
    <row r="6" customFormat="false" ht="42" hidden="false" customHeight="true" outlineLevel="0" collapsed="false">
      <c r="A6" s="35" t="s">
        <v>981</v>
      </c>
      <c r="B6" s="35" t="s">
        <v>982</v>
      </c>
      <c r="C6" s="35" t="s">
        <v>1492</v>
      </c>
      <c r="D6" s="35" t="s">
        <v>1493</v>
      </c>
      <c r="E6" s="35" t="s">
        <v>1494</v>
      </c>
      <c r="F6" s="35" t="s">
        <v>1495</v>
      </c>
      <c r="G6" s="35" t="s">
        <v>1241</v>
      </c>
      <c r="H6" s="35" t="s">
        <v>476</v>
      </c>
    </row>
    <row r="7" customFormat="false" ht="27" hidden="false" customHeight="true" outlineLevel="0" collapsed="false">
      <c r="A7" s="4" t="s">
        <v>1496</v>
      </c>
      <c r="B7" s="38"/>
      <c r="C7" s="38" t="s">
        <v>280</v>
      </c>
      <c r="D7" s="38" t="s">
        <v>280</v>
      </c>
      <c r="E7" s="38" t="s">
        <v>280</v>
      </c>
      <c r="F7" s="38" t="s">
        <v>280</v>
      </c>
      <c r="G7" s="38"/>
      <c r="H7" s="38"/>
    </row>
    <row r="8" customFormat="false" ht="42" hidden="false" customHeight="true" outlineLevel="0" collapsed="false">
      <c r="A8" s="4" t="s">
        <v>1497</v>
      </c>
      <c r="B8" s="38"/>
      <c r="C8" s="38" t="s">
        <v>280</v>
      </c>
      <c r="D8" s="38" t="s">
        <v>280</v>
      </c>
      <c r="E8" s="38" t="s">
        <v>280</v>
      </c>
      <c r="F8" s="38" t="s">
        <v>280</v>
      </c>
      <c r="G8" s="38"/>
      <c r="H8" s="38"/>
    </row>
    <row r="9" customFormat="false" ht="27" hidden="false" customHeight="true" outlineLevel="0" collapsed="false">
      <c r="A9" s="4" t="s">
        <v>1452</v>
      </c>
      <c r="B9" s="38"/>
      <c r="C9" s="38" t="s">
        <v>280</v>
      </c>
      <c r="D9" s="38" t="s">
        <v>280</v>
      </c>
      <c r="E9" s="38" t="s">
        <v>280</v>
      </c>
      <c r="F9" s="38" t="s">
        <v>280</v>
      </c>
      <c r="G9" s="38"/>
      <c r="H9" s="38"/>
    </row>
    <row r="10" customFormat="false" ht="42" hidden="false" customHeight="true" outlineLevel="0" collapsed="false">
      <c r="A10" s="4" t="s">
        <v>754</v>
      </c>
      <c r="B10" s="38"/>
      <c r="C10" s="38" t="s">
        <v>280</v>
      </c>
      <c r="D10" s="38" t="s">
        <v>280</v>
      </c>
      <c r="E10" s="38" t="s">
        <v>280</v>
      </c>
      <c r="F10" s="38" t="s">
        <v>280</v>
      </c>
      <c r="G10" s="38"/>
      <c r="H10" s="38"/>
    </row>
    <row r="11" customFormat="false" ht="42" hidden="false" customHeight="true" outlineLevel="0" collapsed="false">
      <c r="A11" s="4" t="s">
        <v>1498</v>
      </c>
      <c r="B11" s="38"/>
      <c r="C11" s="38" t="s">
        <v>280</v>
      </c>
      <c r="D11" s="38" t="s">
        <v>280</v>
      </c>
      <c r="E11" s="38" t="s">
        <v>280</v>
      </c>
      <c r="F11" s="38" t="s">
        <v>280</v>
      </c>
      <c r="G11" s="38"/>
      <c r="H11" s="38"/>
    </row>
    <row r="12" customFormat="false" ht="42" hidden="false" customHeight="true" outlineLevel="0" collapsed="false">
      <c r="A12" s="4" t="s">
        <v>1105</v>
      </c>
      <c r="B12" s="38"/>
      <c r="C12" s="38" t="s">
        <v>280</v>
      </c>
      <c r="D12" s="38" t="s">
        <v>280</v>
      </c>
      <c r="E12" s="38" t="s">
        <v>280</v>
      </c>
      <c r="F12" s="38" t="s">
        <v>280</v>
      </c>
      <c r="G12" s="38"/>
      <c r="H12" s="38"/>
    </row>
    <row r="13" customFormat="false" ht="42" hidden="false" customHeight="true" outlineLevel="0" collapsed="false">
      <c r="A13" s="4" t="s">
        <v>1499</v>
      </c>
      <c r="B13" s="38"/>
      <c r="C13" s="38" t="s">
        <v>280</v>
      </c>
      <c r="D13" s="38" t="s">
        <v>280</v>
      </c>
      <c r="E13" s="38" t="s">
        <v>280</v>
      </c>
      <c r="F13" s="38" t="s">
        <v>280</v>
      </c>
      <c r="G13" s="38"/>
      <c r="H13" s="38"/>
    </row>
    <row r="14" customFormat="false" ht="27" hidden="false" customHeight="true" outlineLevel="0" collapsed="false">
      <c r="A14" s="4"/>
      <c r="B14" s="4"/>
      <c r="C14" s="4"/>
      <c r="D14" s="4"/>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5">
    <mergeCell ref="A1:C1"/>
    <mergeCell ref="D1:F1"/>
    <mergeCell ref="G1:H1"/>
    <mergeCell ref="A2:H2"/>
    <mergeCell ref="A4:H4"/>
  </mergeCells>
  <dataValidations count="4">
    <dataValidation allowBlank="true" error="Choisir une valeur autorisée ; une donnée absente reste vide." errorStyle="stop" errorTitle="Saisie à vérifier" operator="between" showDropDown="false" showErrorMessage="true" showInputMessage="false" sqref="C7:C13" type="list">
      <formula1>"Oui,Partiel,Non,Non mesuré"</formula1>
      <formula2>0</formula2>
    </dataValidation>
    <dataValidation allowBlank="true" error="Choisir une valeur autorisée ; une donnée absente reste vide." errorStyle="stop" errorTitle="Saisie à vérifier" operator="between" showDropDown="false" showErrorMessage="true" showInputMessage="false" sqref="D7:D13" type="list">
      <formula1>"Oui,Partiel,Non,Non mesuré"</formula1>
      <formula2>0</formula2>
    </dataValidation>
    <dataValidation allowBlank="true" error="Choisir une valeur autorisée ; une donnée absente reste vide." errorStyle="stop" errorTitle="Saisie à vérifier" operator="between" showDropDown="false" showErrorMessage="true" showInputMessage="false" sqref="E7:E13" type="list">
      <formula1>"Oui,Partiel,Non,Non mesuré"</formula1>
      <formula2>0</formula2>
    </dataValidation>
    <dataValidation allowBlank="true" error="Choisir une valeur autorisée ; une donnée absente reste vide." errorStyle="stop" errorTitle="Saisie à vérifier" operator="between" showDropDown="false" showErrorMessage="true" showInputMessage="false" sqref="F7:F13" type="list">
      <formula1>"Oui,Partiel,Non,Non mesuré"</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8"/>
    <col collapsed="false" customWidth="true" hidden="false" outlineLevel="0" max="3" min="3" style="1" width="15"/>
    <col collapsed="false" customWidth="true" hidden="false" outlineLevel="0" max="4" min="4" style="1" width="13"/>
    <col collapsed="false" customWidth="true" hidden="false" outlineLevel="0" max="5" min="5" style="1" width="18"/>
    <col collapsed="false" customWidth="true" hidden="false" outlineLevel="0" max="8" min="6" style="1" width="15"/>
  </cols>
  <sheetData>
    <row r="1" customFormat="false" ht="24.75" hidden="false" customHeight="true" outlineLevel="0" collapsed="false">
      <c r="A1" s="31" t="str">
        <f aca="false">IFERROR(HYPERLINK("#'00_Accueil'!A1","ACCUEIL"),"ACCUEIL")</f>
        <v>ACCUEIL</v>
      </c>
      <c r="B1" s="31"/>
      <c r="C1" s="31"/>
      <c r="D1" s="31" t="str">
        <f aca="false">IFERROR(HYPERLINK("#'07_Guide'!A1","GUIDE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1379</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1500</v>
      </c>
      <c r="B4" s="33"/>
      <c r="C4" s="33"/>
      <c r="D4" s="33"/>
      <c r="E4" s="33"/>
      <c r="F4" s="33"/>
      <c r="G4" s="33"/>
      <c r="H4" s="33"/>
    </row>
    <row r="5" customFormat="false" ht="57" hidden="false" customHeight="true" outlineLevel="0" collapsed="false">
      <c r="A5" s="30" t="s">
        <v>1501</v>
      </c>
      <c r="B5" s="30"/>
      <c r="C5" s="30"/>
      <c r="D5" s="30"/>
      <c r="E5" s="30"/>
      <c r="F5" s="4"/>
      <c r="G5" s="4"/>
      <c r="H5" s="4"/>
    </row>
    <row r="6" customFormat="false" ht="42" hidden="false" customHeight="true" outlineLevel="0" collapsed="false">
      <c r="A6" s="35" t="s">
        <v>1396</v>
      </c>
      <c r="B6" s="35" t="s">
        <v>1502</v>
      </c>
      <c r="C6" s="35"/>
      <c r="D6" s="35" t="s">
        <v>1503</v>
      </c>
      <c r="E6" s="35" t="s">
        <v>1502</v>
      </c>
      <c r="F6" s="35"/>
      <c r="G6" s="35"/>
      <c r="H6" s="35"/>
    </row>
    <row r="7" customFormat="false" ht="27" hidden="false" customHeight="true" outlineLevel="0" collapsed="false">
      <c r="A7" s="4" t="s">
        <v>1504</v>
      </c>
      <c r="B7" s="40" t="n">
        <f aca="false">COUNTIF('07_Grille_clauses'!O7:O30,"Tenue")</f>
        <v>0</v>
      </c>
      <c r="C7" s="4"/>
      <c r="D7" s="4" t="s">
        <v>1505</v>
      </c>
      <c r="E7" s="40" t="n">
        <f aca="false">COUNTIFS(T_07_Actions[Statut],"Ouvert",T_07_Actions[Action],"&lt;&gt;")</f>
        <v>0</v>
      </c>
      <c r="F7" s="4"/>
      <c r="G7" s="4"/>
      <c r="H7" s="4"/>
    </row>
    <row r="8" customFormat="false" ht="27" hidden="false" customHeight="true" outlineLevel="0" collapsed="false">
      <c r="A8" s="4" t="s">
        <v>1506</v>
      </c>
      <c r="B8" s="40" t="n">
        <f aca="false">COUNTIF('07_Grille_clauses'!O7:O30,"En écart")</f>
        <v>0</v>
      </c>
      <c r="C8" s="4"/>
      <c r="D8" s="4" t="s">
        <v>1507</v>
      </c>
      <c r="E8" s="40" t="n">
        <f aca="false">COUNTIFS(T_07_Actions[Statut],"En cours",T_07_Actions[Action],"&lt;&gt;")</f>
        <v>0</v>
      </c>
      <c r="F8" s="4"/>
      <c r="G8" s="4"/>
      <c r="H8" s="4"/>
    </row>
    <row r="9" customFormat="false" ht="27" hidden="false" customHeight="true" outlineLevel="0" collapsed="false">
      <c r="A9" s="4" t="s">
        <v>300</v>
      </c>
      <c r="B9" s="40" t="n">
        <f aca="false">COUNTIF('07_Grille_clauses'!O7:O30,"Inconnue")</f>
        <v>24</v>
      </c>
      <c r="C9" s="4"/>
      <c r="D9" s="4" t="s">
        <v>1508</v>
      </c>
      <c r="E9" s="40" t="n">
        <f aca="false">COUNTIFS(T_07_Actions[Statut],"Clos",T_07_Actions[Action],"&lt;&gt;",T_07_Actions[Responsable],"&lt;&gt;",T_07_Actions[Pièce de clôture],"&lt;&gt;")</f>
        <v>0</v>
      </c>
      <c r="F9" s="4"/>
      <c r="G9" s="4"/>
      <c r="H9" s="4"/>
    </row>
    <row r="10" customFormat="false" ht="27" hidden="false" customHeight="true" outlineLevel="0" collapsed="false">
      <c r="A10" s="4" t="s">
        <v>501</v>
      </c>
      <c r="B10" s="40" t="n">
        <f aca="false">COUNTA('07_Grille_clauses'!A7:A30)</f>
        <v>24</v>
      </c>
      <c r="C10" s="4"/>
      <c r="D10" s="4" t="s">
        <v>1509</v>
      </c>
      <c r="E10" s="40" t="n">
        <f aca="false">COUNTIFS(T_07_Actions[Statut],"Suspendu",T_07_Actions[Action],"&lt;&gt;")</f>
        <v>0</v>
      </c>
      <c r="F10" s="4"/>
      <c r="G10" s="4"/>
      <c r="H10" s="4"/>
    </row>
    <row r="11" customFormat="false" ht="27" hidden="false" customHeight="true" outlineLevel="0" collapsed="false">
      <c r="A11" s="4"/>
      <c r="B11" s="4"/>
      <c r="C11" s="4"/>
      <c r="D11" s="4"/>
      <c r="E11" s="4"/>
      <c r="F11" s="4"/>
      <c r="G11" s="4"/>
      <c r="H11" s="4"/>
    </row>
    <row r="12" customFormat="false" ht="27" hidden="false" customHeight="true" outlineLevel="0" collapsed="false">
      <c r="A12" s="4"/>
      <c r="B12" s="4"/>
      <c r="C12" s="4"/>
      <c r="D12" s="4"/>
      <c r="E12" s="4"/>
      <c r="F12" s="4"/>
      <c r="G12" s="4"/>
      <c r="H12" s="4"/>
    </row>
    <row r="13" customFormat="false" ht="27" hidden="false" customHeight="true" outlineLevel="0" collapsed="false">
      <c r="A13" s="4"/>
      <c r="B13" s="4"/>
      <c r="C13" s="4"/>
      <c r="D13" s="4"/>
      <c r="E13" s="4"/>
      <c r="F13" s="4"/>
      <c r="G13" s="4"/>
      <c r="H13" s="4"/>
    </row>
    <row r="14" customFormat="false" ht="27" hidden="false" customHeight="true" outlineLevel="0" collapsed="false">
      <c r="A14" s="4"/>
      <c r="B14" s="4"/>
      <c r="C14" s="4"/>
      <c r="D14" s="4"/>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6">
    <mergeCell ref="A1:C1"/>
    <mergeCell ref="D1:F1"/>
    <mergeCell ref="G1:H1"/>
    <mergeCell ref="A2:H2"/>
    <mergeCell ref="A4:H4"/>
    <mergeCell ref="A5:E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3"/>
    <col collapsed="false" customWidth="true" hidden="false" outlineLevel="0" max="3" min="3" style="1" width="37"/>
    <col collapsed="false" customWidth="true" hidden="false" outlineLevel="0" max="4" min="4" style="1" width="18"/>
    <col collapsed="false" customWidth="true" hidden="false" outlineLevel="0" max="5" min="5" style="1" width="13"/>
    <col collapsed="false" customWidth="true" hidden="false" outlineLevel="0" max="6" min="6" style="1" width="32"/>
    <col collapsed="false" customWidth="true" hidden="false" outlineLevel="0" max="7" min="7" style="1" width="35"/>
    <col collapsed="false" customWidth="true" hidden="false" outlineLevel="0" max="8" min="8" style="1" width="30"/>
    <col collapsed="false" customWidth="true" hidden="false" outlineLevel="0" max="9" min="9" style="1" width="21"/>
    <col collapsed="false" customWidth="true" hidden="false" outlineLevel="0" max="10" min="10" style="1" width="17"/>
    <col collapsed="false" customWidth="true" hidden="false" outlineLevel="0" max="11" min="11" style="1" width="14"/>
    <col collapsed="false" customWidth="true" hidden="false" outlineLevel="0" max="12" min="12" style="1" width="13"/>
  </cols>
  <sheetData>
    <row r="1" customFormat="false" ht="24.75" hidden="false" customHeight="true" outlineLevel="0" collapsed="false">
      <c r="A1" s="31" t="str">
        <f aca="false">IFERROR(HYPERLINK("#'00_Accueil'!A1","ACCUEIL"),"ACCUEIL")</f>
        <v>ACCUEIL</v>
      </c>
      <c r="B1" s="31"/>
      <c r="C1" s="31"/>
      <c r="D1" s="31" t="str">
        <f aca="false">IFERROR(HYPERLINK("#'07_Guide'!A1","GUIDE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49" t="s">
        <v>1510</v>
      </c>
      <c r="B2" s="49"/>
      <c r="C2" s="49"/>
      <c r="D2" s="49"/>
      <c r="E2" s="49"/>
      <c r="F2" s="49"/>
      <c r="G2" s="49"/>
      <c r="H2" s="49"/>
      <c r="I2" s="49"/>
      <c r="J2" s="49"/>
      <c r="K2" s="49"/>
      <c r="L2" s="49"/>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1390</v>
      </c>
      <c r="B4" s="33"/>
      <c r="C4" s="33"/>
      <c r="D4" s="33"/>
      <c r="E4" s="33"/>
      <c r="F4" s="33"/>
      <c r="G4" s="33"/>
      <c r="H4" s="33"/>
      <c r="I4" s="33"/>
      <c r="J4" s="33"/>
      <c r="K4" s="33"/>
      <c r="L4" s="33"/>
    </row>
    <row r="5" customFormat="false" ht="27" hidden="false" customHeight="true" outlineLevel="0" collapsed="false">
      <c r="A5" s="30" t="s">
        <v>1274</v>
      </c>
      <c r="B5" s="30"/>
      <c r="C5" s="30"/>
      <c r="D5" s="30"/>
      <c r="E5" s="30"/>
      <c r="F5" s="30"/>
      <c r="G5" s="30"/>
      <c r="H5" s="30"/>
      <c r="I5" s="30"/>
      <c r="J5" s="30"/>
      <c r="K5" s="30"/>
      <c r="L5" s="30"/>
    </row>
    <row r="6" customFormat="false" ht="42" hidden="false" customHeight="true" outlineLevel="0" collapsed="false">
      <c r="A6" s="35" t="s">
        <v>1392</v>
      </c>
      <c r="B6" s="35" t="s">
        <v>1393</v>
      </c>
      <c r="C6" s="35" t="s">
        <v>1394</v>
      </c>
      <c r="D6" s="35" t="s">
        <v>1395</v>
      </c>
      <c r="E6" s="35" t="s">
        <v>1396</v>
      </c>
      <c r="F6" s="35" t="s">
        <v>1397</v>
      </c>
      <c r="G6" s="35" t="s">
        <v>1164</v>
      </c>
      <c r="H6" s="35" t="s">
        <v>476</v>
      </c>
      <c r="I6" s="35" t="s">
        <v>592</v>
      </c>
      <c r="J6" s="35" t="s">
        <v>780</v>
      </c>
      <c r="K6" s="35" t="s">
        <v>1105</v>
      </c>
      <c r="L6" s="35" t="s">
        <v>1062</v>
      </c>
    </row>
    <row r="7" customFormat="false" ht="42" hidden="false" customHeight="true" outlineLevel="0" collapsed="false">
      <c r="A7" s="4" t="s">
        <v>1401</v>
      </c>
      <c r="B7" s="4" t="s">
        <v>1402</v>
      </c>
      <c r="C7" s="4" t="s">
        <v>1403</v>
      </c>
      <c r="D7" s="4" t="s">
        <v>1404</v>
      </c>
      <c r="E7" s="4" t="s">
        <v>1504</v>
      </c>
      <c r="F7" s="4" t="s">
        <v>1511</v>
      </c>
      <c r="G7" s="4"/>
      <c r="H7" s="4" t="s">
        <v>1512</v>
      </c>
      <c r="I7" s="4" t="s">
        <v>1513</v>
      </c>
      <c r="J7" s="4"/>
      <c r="K7" s="4" t="s">
        <v>927</v>
      </c>
      <c r="L7" s="4"/>
    </row>
    <row r="8" customFormat="false" ht="42" hidden="false" customHeight="true" outlineLevel="0" collapsed="false">
      <c r="A8" s="4" t="s">
        <v>1405</v>
      </c>
      <c r="B8" s="4" t="s">
        <v>1402</v>
      </c>
      <c r="C8" s="4" t="s">
        <v>1406</v>
      </c>
      <c r="D8" s="4" t="s">
        <v>1407</v>
      </c>
      <c r="E8" s="4" t="s">
        <v>1504</v>
      </c>
      <c r="F8" s="4" t="s">
        <v>1514</v>
      </c>
      <c r="G8" s="4"/>
      <c r="H8" s="4" t="s">
        <v>1515</v>
      </c>
      <c r="I8" s="4" t="s">
        <v>570</v>
      </c>
      <c r="J8" s="4"/>
      <c r="K8" s="4" t="s">
        <v>927</v>
      </c>
      <c r="L8" s="4"/>
    </row>
    <row r="9" customFormat="false" ht="42" hidden="false" customHeight="true" outlineLevel="0" collapsed="false">
      <c r="A9" s="4" t="s">
        <v>1408</v>
      </c>
      <c r="B9" s="4" t="s">
        <v>566</v>
      </c>
      <c r="C9" s="4" t="s">
        <v>1409</v>
      </c>
      <c r="D9" s="4" t="s">
        <v>1410</v>
      </c>
      <c r="E9" s="4" t="s">
        <v>1504</v>
      </c>
      <c r="F9" s="4" t="s">
        <v>1516</v>
      </c>
      <c r="G9" s="4"/>
      <c r="H9" s="4" t="s">
        <v>1517</v>
      </c>
      <c r="I9" s="4" t="s">
        <v>570</v>
      </c>
      <c r="J9" s="4"/>
      <c r="K9" s="4" t="s">
        <v>927</v>
      </c>
      <c r="L9" s="4"/>
    </row>
    <row r="10" customFormat="false" ht="42" hidden="false" customHeight="true" outlineLevel="0" collapsed="false">
      <c r="A10" s="4" t="s">
        <v>1518</v>
      </c>
      <c r="B10" s="4" t="s">
        <v>1412</v>
      </c>
      <c r="C10" s="4" t="s">
        <v>1519</v>
      </c>
      <c r="D10" s="4" t="s">
        <v>1520</v>
      </c>
      <c r="E10" s="4" t="s">
        <v>1504</v>
      </c>
      <c r="F10" s="4" t="s">
        <v>1521</v>
      </c>
      <c r="G10" s="4"/>
      <c r="H10" s="4" t="s">
        <v>1522</v>
      </c>
      <c r="I10" s="4" t="s">
        <v>1513</v>
      </c>
      <c r="J10" s="4"/>
      <c r="K10" s="4" t="s">
        <v>927</v>
      </c>
      <c r="L10" s="4"/>
    </row>
    <row r="11" customFormat="false" ht="42" hidden="false" customHeight="true" outlineLevel="0" collapsed="false">
      <c r="A11" s="4" t="s">
        <v>1428</v>
      </c>
      <c r="B11" s="4" t="s">
        <v>664</v>
      </c>
      <c r="C11" s="4" t="s">
        <v>1429</v>
      </c>
      <c r="D11" s="4" t="s">
        <v>1430</v>
      </c>
      <c r="E11" s="4" t="s">
        <v>1506</v>
      </c>
      <c r="F11" s="4" t="s">
        <v>1523</v>
      </c>
      <c r="G11" s="4" t="s">
        <v>1524</v>
      </c>
      <c r="H11" s="4" t="s">
        <v>1525</v>
      </c>
      <c r="I11" s="4" t="s">
        <v>664</v>
      </c>
      <c r="J11" s="4"/>
      <c r="K11" s="4" t="s">
        <v>1526</v>
      </c>
      <c r="L11" s="4"/>
    </row>
    <row r="12" customFormat="false" ht="42" hidden="false" customHeight="true" outlineLevel="0" collapsed="false">
      <c r="A12" s="4" t="s">
        <v>1431</v>
      </c>
      <c r="B12" s="4" t="s">
        <v>1432</v>
      </c>
      <c r="C12" s="4" t="s">
        <v>1433</v>
      </c>
      <c r="D12" s="4" t="s">
        <v>1434</v>
      </c>
      <c r="E12" s="4" t="s">
        <v>1506</v>
      </c>
      <c r="F12" s="4" t="s">
        <v>1527</v>
      </c>
      <c r="G12" s="4" t="s">
        <v>1528</v>
      </c>
      <c r="H12" s="4" t="s">
        <v>1529</v>
      </c>
      <c r="I12" s="4" t="s">
        <v>664</v>
      </c>
      <c r="J12" s="4"/>
      <c r="K12" s="4" t="s">
        <v>1526</v>
      </c>
      <c r="L12" s="4"/>
    </row>
    <row r="13" customFormat="false" ht="42" hidden="false" customHeight="true" outlineLevel="0" collapsed="false">
      <c r="A13" s="4" t="s">
        <v>1435</v>
      </c>
      <c r="B13" s="4" t="s">
        <v>1436</v>
      </c>
      <c r="C13" s="4" t="s">
        <v>1437</v>
      </c>
      <c r="D13" s="4" t="s">
        <v>1438</v>
      </c>
      <c r="E13" s="4" t="s">
        <v>1506</v>
      </c>
      <c r="F13" s="4" t="s">
        <v>1530</v>
      </c>
      <c r="G13" s="4" t="s">
        <v>1531</v>
      </c>
      <c r="H13" s="4" t="s">
        <v>1532</v>
      </c>
      <c r="I13" s="4" t="s">
        <v>570</v>
      </c>
      <c r="J13" s="4"/>
      <c r="K13" s="4" t="s">
        <v>1526</v>
      </c>
      <c r="L13" s="4"/>
    </row>
    <row r="14" customFormat="false" ht="42" hidden="false" customHeight="true" outlineLevel="0" collapsed="false">
      <c r="A14" s="4" t="s">
        <v>1439</v>
      </c>
      <c r="B14" s="4" t="s">
        <v>1440</v>
      </c>
      <c r="C14" s="4" t="s">
        <v>1441</v>
      </c>
      <c r="D14" s="4" t="s">
        <v>1442</v>
      </c>
      <c r="E14" s="4" t="s">
        <v>1504</v>
      </c>
      <c r="F14" s="4" t="s">
        <v>1533</v>
      </c>
      <c r="G14" s="4"/>
      <c r="H14" s="4" t="s">
        <v>1534</v>
      </c>
      <c r="I14" s="4" t="s">
        <v>570</v>
      </c>
      <c r="J14" s="4"/>
      <c r="K14" s="4" t="s">
        <v>927</v>
      </c>
      <c r="L14" s="4"/>
    </row>
    <row r="15" customFormat="false" ht="42" hidden="false" customHeight="true" outlineLevel="0" collapsed="false">
      <c r="A15" s="4" t="s">
        <v>1443</v>
      </c>
      <c r="B15" s="4" t="s">
        <v>1444</v>
      </c>
      <c r="C15" s="4" t="s">
        <v>1445</v>
      </c>
      <c r="D15" s="4" t="s">
        <v>1446</v>
      </c>
      <c r="E15" s="4" t="s">
        <v>1506</v>
      </c>
      <c r="F15" s="4" t="s">
        <v>1535</v>
      </c>
      <c r="G15" s="4" t="s">
        <v>1536</v>
      </c>
      <c r="H15" s="4" t="s">
        <v>1537</v>
      </c>
      <c r="I15" s="4" t="s">
        <v>570</v>
      </c>
      <c r="J15" s="4"/>
      <c r="K15" s="4" t="s">
        <v>1526</v>
      </c>
      <c r="L15" s="4"/>
    </row>
    <row r="16" customFormat="false" ht="42" hidden="false" customHeight="true" outlineLevel="0" collapsed="false">
      <c r="A16" s="4" t="s">
        <v>1447</v>
      </c>
      <c r="B16" s="4" t="s">
        <v>1448</v>
      </c>
      <c r="C16" s="4" t="s">
        <v>1449</v>
      </c>
      <c r="D16" s="4" t="s">
        <v>1450</v>
      </c>
      <c r="E16" s="4" t="s">
        <v>300</v>
      </c>
      <c r="F16" s="4"/>
      <c r="G16" s="4" t="s">
        <v>1538</v>
      </c>
      <c r="H16" s="4" t="s">
        <v>1539</v>
      </c>
      <c r="I16" s="4" t="s">
        <v>664</v>
      </c>
      <c r="J16" s="4"/>
      <c r="K16" s="4" t="s">
        <v>1540</v>
      </c>
      <c r="L16" s="4"/>
    </row>
    <row r="17" customFormat="false" ht="42" hidden="false" customHeight="true" outlineLevel="0" collapsed="false">
      <c r="A17" s="4" t="s">
        <v>1451</v>
      </c>
      <c r="B17" s="4" t="s">
        <v>1452</v>
      </c>
      <c r="C17" s="4" t="s">
        <v>1453</v>
      </c>
      <c r="D17" s="4" t="s">
        <v>1454</v>
      </c>
      <c r="E17" s="4" t="s">
        <v>1506</v>
      </c>
      <c r="F17" s="4" t="s">
        <v>1541</v>
      </c>
      <c r="G17" s="4" t="s">
        <v>1542</v>
      </c>
      <c r="H17" s="4" t="s">
        <v>1543</v>
      </c>
      <c r="I17" s="4" t="s">
        <v>572</v>
      </c>
      <c r="J17" s="4"/>
      <c r="K17" s="4" t="s">
        <v>1526</v>
      </c>
      <c r="L17" s="4"/>
    </row>
    <row r="18" customFormat="false" ht="42" hidden="false" customHeight="true" outlineLevel="0" collapsed="false">
      <c r="A18" s="4" t="s">
        <v>1455</v>
      </c>
      <c r="B18" s="4" t="s">
        <v>1456</v>
      </c>
      <c r="C18" s="4" t="s">
        <v>1457</v>
      </c>
      <c r="D18" s="4" t="s">
        <v>1458</v>
      </c>
      <c r="E18" s="4" t="s">
        <v>1506</v>
      </c>
      <c r="F18" s="4" t="s">
        <v>1544</v>
      </c>
      <c r="G18" s="4" t="s">
        <v>1545</v>
      </c>
      <c r="H18" s="4" t="s">
        <v>1546</v>
      </c>
      <c r="I18" s="4" t="s">
        <v>1513</v>
      </c>
      <c r="J18" s="4"/>
      <c r="K18" s="4" t="s">
        <v>1526</v>
      </c>
      <c r="L18" s="4"/>
    </row>
    <row r="19" customFormat="false" ht="42" hidden="false" customHeight="true" outlineLevel="0" collapsed="false">
      <c r="A19" s="4" t="s">
        <v>1459</v>
      </c>
      <c r="B19" s="4" t="s">
        <v>1460</v>
      </c>
      <c r="C19" s="4" t="s">
        <v>1461</v>
      </c>
      <c r="D19" s="4" t="s">
        <v>1462</v>
      </c>
      <c r="E19" s="4" t="s">
        <v>1504</v>
      </c>
      <c r="F19" s="4" t="s">
        <v>1547</v>
      </c>
      <c r="G19" s="4"/>
      <c r="H19" s="4" t="s">
        <v>1548</v>
      </c>
      <c r="I19" s="4" t="s">
        <v>570</v>
      </c>
      <c r="J19" s="4"/>
      <c r="K19" s="4" t="s">
        <v>927</v>
      </c>
      <c r="L19" s="4"/>
    </row>
    <row r="20" customFormat="false" ht="57" hidden="false" customHeight="true" outlineLevel="0" collapsed="false">
      <c r="A20" s="4" t="s">
        <v>1463</v>
      </c>
      <c r="B20" s="4" t="s">
        <v>1464</v>
      </c>
      <c r="C20" s="4" t="s">
        <v>1465</v>
      </c>
      <c r="D20" s="4" t="s">
        <v>1466</v>
      </c>
      <c r="E20" s="4" t="s">
        <v>1504</v>
      </c>
      <c r="F20" s="4" t="s">
        <v>1549</v>
      </c>
      <c r="G20" s="4"/>
      <c r="H20" s="4" t="s">
        <v>1550</v>
      </c>
      <c r="I20" s="4" t="s">
        <v>572</v>
      </c>
      <c r="J20" s="4"/>
      <c r="K20" s="4" t="s">
        <v>927</v>
      </c>
      <c r="L20" s="4"/>
    </row>
    <row r="21" customFormat="false" ht="42" hidden="false" customHeight="true" outlineLevel="0" collapsed="false">
      <c r="A21" s="4" t="s">
        <v>1551</v>
      </c>
      <c r="B21" s="4" t="s">
        <v>1046</v>
      </c>
      <c r="C21" s="4" t="s">
        <v>1467</v>
      </c>
      <c r="D21" s="4" t="s">
        <v>1468</v>
      </c>
      <c r="E21" s="4" t="s">
        <v>1504</v>
      </c>
      <c r="F21" s="4" t="s">
        <v>1552</v>
      </c>
      <c r="G21" s="4"/>
      <c r="H21" s="4" t="s">
        <v>1553</v>
      </c>
      <c r="I21" s="4" t="s">
        <v>767</v>
      </c>
      <c r="J21" s="4"/>
      <c r="K21" s="4" t="s">
        <v>927</v>
      </c>
      <c r="L21" s="4"/>
    </row>
    <row r="22" customFormat="false" ht="42" hidden="false" customHeight="true" outlineLevel="0" collapsed="false">
      <c r="A22" s="4" t="s">
        <v>1469</v>
      </c>
      <c r="B22" s="4" t="s">
        <v>1470</v>
      </c>
      <c r="C22" s="4" t="s">
        <v>1471</v>
      </c>
      <c r="D22" s="4" t="s">
        <v>1472</v>
      </c>
      <c r="E22" s="4" t="s">
        <v>1504</v>
      </c>
      <c r="F22" s="4" t="s">
        <v>1554</v>
      </c>
      <c r="G22" s="4"/>
      <c r="H22" s="4" t="s">
        <v>1555</v>
      </c>
      <c r="I22" s="4" t="s">
        <v>570</v>
      </c>
      <c r="J22" s="4"/>
      <c r="K22" s="4" t="s">
        <v>927</v>
      </c>
      <c r="L22" s="4"/>
    </row>
    <row r="23" customFormat="false" ht="42" hidden="false" customHeight="true" outlineLevel="0" collapsed="false">
      <c r="A23" s="4" t="s">
        <v>1473</v>
      </c>
      <c r="B23" s="4" t="s">
        <v>1474</v>
      </c>
      <c r="C23" s="4" t="s">
        <v>1475</v>
      </c>
      <c r="D23" s="4" t="s">
        <v>1476</v>
      </c>
      <c r="E23" s="4" t="s">
        <v>300</v>
      </c>
      <c r="F23" s="4"/>
      <c r="G23" s="4" t="s">
        <v>1556</v>
      </c>
      <c r="H23" s="4" t="s">
        <v>1557</v>
      </c>
      <c r="I23" s="4" t="s">
        <v>664</v>
      </c>
      <c r="J23" s="4"/>
      <c r="K23" s="4" t="s">
        <v>1540</v>
      </c>
      <c r="L23" s="4"/>
    </row>
    <row r="24" customFormat="false" ht="42" hidden="false" customHeight="true" outlineLevel="0" collapsed="false">
      <c r="A24" s="4" t="s">
        <v>1477</v>
      </c>
      <c r="B24" s="4" t="s">
        <v>1478</v>
      </c>
      <c r="C24" s="4" t="s">
        <v>1479</v>
      </c>
      <c r="D24" s="4" t="s">
        <v>1480</v>
      </c>
      <c r="E24" s="4" t="s">
        <v>1506</v>
      </c>
      <c r="F24" s="4" t="s">
        <v>1558</v>
      </c>
      <c r="G24" s="4" t="s">
        <v>1559</v>
      </c>
      <c r="H24" s="4" t="s">
        <v>1560</v>
      </c>
      <c r="I24" s="4" t="s">
        <v>664</v>
      </c>
      <c r="J24" s="4"/>
      <c r="K24" s="4" t="s">
        <v>1526</v>
      </c>
      <c r="L24" s="4"/>
    </row>
    <row r="25" customFormat="false" ht="57" hidden="false" customHeight="true" outlineLevel="0" collapsed="false">
      <c r="A25" s="4" t="s">
        <v>1481</v>
      </c>
      <c r="B25" s="4" t="s">
        <v>1482</v>
      </c>
      <c r="C25" s="4" t="s">
        <v>1483</v>
      </c>
      <c r="D25" s="4" t="s">
        <v>1484</v>
      </c>
      <c r="E25" s="4" t="s">
        <v>1504</v>
      </c>
      <c r="F25" s="4" t="s">
        <v>1561</v>
      </c>
      <c r="G25" s="4"/>
      <c r="H25" s="4" t="s">
        <v>1562</v>
      </c>
      <c r="I25" s="4" t="s">
        <v>767</v>
      </c>
      <c r="J25" s="4"/>
      <c r="K25" s="4" t="s">
        <v>927</v>
      </c>
      <c r="L25" s="4"/>
    </row>
    <row r="26" customFormat="false" ht="42" hidden="false" customHeight="true" outlineLevel="0" collapsed="false">
      <c r="A26" s="4" t="s">
        <v>1485</v>
      </c>
      <c r="B26" s="4" t="s">
        <v>1486</v>
      </c>
      <c r="C26" s="4" t="s">
        <v>1487</v>
      </c>
      <c r="D26" s="4" t="s">
        <v>1488</v>
      </c>
      <c r="E26" s="4" t="s">
        <v>1506</v>
      </c>
      <c r="F26" s="4" t="s">
        <v>1563</v>
      </c>
      <c r="G26" s="4" t="s">
        <v>1564</v>
      </c>
      <c r="H26" s="4" t="s">
        <v>1565</v>
      </c>
      <c r="I26" s="4" t="s">
        <v>570</v>
      </c>
      <c r="J26" s="4"/>
      <c r="K26" s="4" t="s">
        <v>1526</v>
      </c>
      <c r="L26" s="4"/>
    </row>
  </sheetData>
  <mergeCells count="6">
    <mergeCell ref="A1:C1"/>
    <mergeCell ref="D1:F1"/>
    <mergeCell ref="G1:L1"/>
    <mergeCell ref="A2:L2"/>
    <mergeCell ref="A4:L4"/>
    <mergeCell ref="A5:L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23"/>
    <col collapsed="false" customWidth="true" hidden="false" outlineLevel="0" max="3" min="3" style="1" width="13"/>
    <col collapsed="false" customWidth="true" hidden="false" outlineLevel="0" max="4" min="4" style="1" width="37"/>
    <col collapsed="false" customWidth="true" hidden="false" outlineLevel="0" max="6" min="5" style="1" width="13"/>
    <col collapsed="false" customWidth="true" hidden="false" outlineLevel="0" max="7" min="7" style="1" width="17"/>
    <col collapsed="false" customWidth="true" hidden="false" outlineLevel="0" max="8" min="8" style="1" width="20"/>
    <col collapsed="false" customWidth="true" hidden="false" outlineLevel="0" max="10" min="9" style="1" width="13"/>
    <col collapsed="false" customWidth="true" hidden="false" outlineLevel="0" max="12" min="11" style="1" width="15"/>
  </cols>
  <sheetData>
    <row r="1" customFormat="false" ht="24.75" hidden="false" customHeight="true" outlineLevel="0" collapsed="false">
      <c r="A1" s="31" t="str">
        <f aca="false">IFERROR(HYPERLINK("#'00_Accueil'!A1","ACCUEIL"),"ACCUEIL")</f>
        <v>ACCUEIL</v>
      </c>
      <c r="B1" s="31"/>
      <c r="C1" s="31"/>
      <c r="D1" s="31" t="str">
        <f aca="false">IFERROR(HYPERLINK("#'07_Guide'!A1","GUIDE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49" t="s">
        <v>1510</v>
      </c>
      <c r="B2" s="49"/>
      <c r="C2" s="49"/>
      <c r="D2" s="49"/>
      <c r="E2" s="49"/>
      <c r="F2" s="49"/>
      <c r="G2" s="49"/>
      <c r="H2" s="49"/>
      <c r="I2" s="49"/>
      <c r="J2" s="49"/>
      <c r="K2" s="49"/>
      <c r="L2" s="49"/>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1489</v>
      </c>
      <c r="B4" s="33"/>
      <c r="C4" s="33"/>
      <c r="D4" s="33"/>
      <c r="E4" s="33"/>
      <c r="F4" s="33"/>
      <c r="G4" s="33"/>
      <c r="H4" s="33"/>
      <c r="I4" s="33"/>
      <c r="J4" s="33"/>
      <c r="K4" s="33"/>
      <c r="L4" s="33"/>
    </row>
    <row r="5" customFormat="false" ht="27" hidden="false" customHeight="true" outlineLevel="0" collapsed="false">
      <c r="A5" s="30" t="s">
        <v>1274</v>
      </c>
      <c r="B5" s="30"/>
      <c r="C5" s="30"/>
      <c r="D5" s="30"/>
      <c r="E5" s="30"/>
      <c r="F5" s="30"/>
      <c r="G5" s="30"/>
      <c r="H5" s="30"/>
      <c r="I5" s="30"/>
      <c r="J5" s="30"/>
      <c r="K5" s="30"/>
      <c r="L5" s="30"/>
    </row>
    <row r="6" customFormat="false" ht="42" hidden="false" customHeight="true" outlineLevel="0" collapsed="false">
      <c r="A6" s="35" t="s">
        <v>775</v>
      </c>
      <c r="B6" s="35" t="s">
        <v>1393</v>
      </c>
      <c r="C6" s="35" t="s">
        <v>1392</v>
      </c>
      <c r="D6" s="35" t="s">
        <v>476</v>
      </c>
      <c r="E6" s="35" t="s">
        <v>592</v>
      </c>
      <c r="F6" s="35" t="s">
        <v>1071</v>
      </c>
      <c r="G6" s="35" t="s">
        <v>780</v>
      </c>
      <c r="H6" s="35" t="s">
        <v>1072</v>
      </c>
      <c r="I6" s="35" t="s">
        <v>68</v>
      </c>
      <c r="J6" s="35" t="s">
        <v>85</v>
      </c>
      <c r="K6" s="35"/>
      <c r="L6" s="35"/>
    </row>
    <row r="7" customFormat="false" ht="42" hidden="false" customHeight="true" outlineLevel="0" collapsed="false">
      <c r="A7" s="4" t="s">
        <v>1566</v>
      </c>
      <c r="B7" s="4" t="s">
        <v>1567</v>
      </c>
      <c r="C7" s="4" t="s">
        <v>1568</v>
      </c>
      <c r="D7" s="4" t="s">
        <v>1569</v>
      </c>
      <c r="E7" s="4" t="s">
        <v>664</v>
      </c>
      <c r="F7" s="4" t="s">
        <v>1080</v>
      </c>
      <c r="G7" s="4"/>
      <c r="H7" s="4" t="s">
        <v>1434</v>
      </c>
      <c r="I7" s="4" t="s">
        <v>808</v>
      </c>
      <c r="J7" s="4"/>
      <c r="K7" s="4"/>
      <c r="L7" s="4"/>
    </row>
    <row r="8" customFormat="false" ht="42" hidden="false" customHeight="true" outlineLevel="0" collapsed="false">
      <c r="A8" s="4" t="s">
        <v>1570</v>
      </c>
      <c r="B8" s="4" t="s">
        <v>1571</v>
      </c>
      <c r="C8" s="4" t="s">
        <v>1572</v>
      </c>
      <c r="D8" s="4" t="s">
        <v>1573</v>
      </c>
      <c r="E8" s="4" t="s">
        <v>570</v>
      </c>
      <c r="F8" s="4" t="s">
        <v>1080</v>
      </c>
      <c r="G8" s="4"/>
      <c r="H8" s="4" t="s">
        <v>1574</v>
      </c>
      <c r="I8" s="4" t="s">
        <v>808</v>
      </c>
      <c r="J8" s="4"/>
      <c r="K8" s="4"/>
      <c r="L8" s="4"/>
    </row>
    <row r="9" customFormat="false" ht="42" hidden="false" customHeight="true" outlineLevel="0" collapsed="false">
      <c r="A9" s="4" t="s">
        <v>1575</v>
      </c>
      <c r="B9" s="4" t="s">
        <v>1576</v>
      </c>
      <c r="C9" s="4" t="s">
        <v>1577</v>
      </c>
      <c r="D9" s="4" t="s">
        <v>1578</v>
      </c>
      <c r="E9" s="4" t="s">
        <v>664</v>
      </c>
      <c r="F9" s="4" t="s">
        <v>1080</v>
      </c>
      <c r="G9" s="4"/>
      <c r="H9" s="4" t="s">
        <v>1579</v>
      </c>
      <c r="I9" s="4" t="s">
        <v>808</v>
      </c>
      <c r="J9" s="4"/>
      <c r="K9" s="4"/>
      <c r="L9" s="4"/>
    </row>
    <row r="10" customFormat="false" ht="42" hidden="false" customHeight="true" outlineLevel="0" collapsed="false">
      <c r="A10" s="4" t="s">
        <v>1580</v>
      </c>
      <c r="B10" s="4" t="s">
        <v>1581</v>
      </c>
      <c r="C10" s="4" t="s">
        <v>1582</v>
      </c>
      <c r="D10" s="4" t="s">
        <v>1583</v>
      </c>
      <c r="E10" s="4" t="s">
        <v>572</v>
      </c>
      <c r="F10" s="4" t="s">
        <v>1113</v>
      </c>
      <c r="G10" s="4"/>
      <c r="H10" s="4" t="s">
        <v>1584</v>
      </c>
      <c r="I10" s="4" t="s">
        <v>808</v>
      </c>
      <c r="J10" s="4"/>
      <c r="K10" s="4"/>
      <c r="L10" s="4"/>
    </row>
    <row r="11" customFormat="false" ht="27" hidden="false" customHeight="true" outlineLevel="0" collapsed="false">
      <c r="A11" s="4"/>
      <c r="B11" s="4"/>
      <c r="C11" s="4"/>
      <c r="D11" s="4"/>
      <c r="E11" s="4"/>
      <c r="F11" s="4"/>
      <c r="G11" s="4"/>
      <c r="H11" s="4"/>
      <c r="I11" s="4"/>
      <c r="J11" s="4"/>
      <c r="K11" s="4"/>
      <c r="L11" s="4"/>
    </row>
    <row r="12" customFormat="false" ht="27" hidden="false" customHeight="true" outlineLevel="0" collapsed="false">
      <c r="A12" s="4"/>
      <c r="B12" s="4"/>
      <c r="C12" s="4"/>
      <c r="D12" s="4"/>
      <c r="E12" s="4"/>
      <c r="F12" s="4"/>
      <c r="G12" s="4"/>
      <c r="H12" s="4"/>
      <c r="I12" s="4"/>
      <c r="J12" s="4"/>
      <c r="K12" s="4"/>
      <c r="L12" s="4"/>
    </row>
    <row r="13" customFormat="false" ht="27" hidden="false" customHeight="true" outlineLevel="0" collapsed="false">
      <c r="A13" s="4"/>
      <c r="B13" s="4"/>
      <c r="C13" s="4"/>
      <c r="D13" s="4"/>
      <c r="E13" s="4"/>
      <c r="F13" s="4"/>
      <c r="G13" s="4"/>
      <c r="H13" s="4"/>
      <c r="I13" s="4"/>
      <c r="J13" s="4"/>
      <c r="K13" s="4"/>
      <c r="L13" s="4"/>
    </row>
    <row r="14" customFormat="false" ht="27" hidden="false" customHeight="true" outlineLevel="0" collapsed="false">
      <c r="A14" s="4"/>
      <c r="B14" s="4"/>
      <c r="C14" s="4"/>
      <c r="D14" s="4"/>
      <c r="E14" s="4"/>
      <c r="F14" s="4"/>
      <c r="G14" s="4"/>
      <c r="H14" s="4"/>
      <c r="I14" s="4"/>
      <c r="J14" s="4"/>
      <c r="K14" s="4"/>
      <c r="L14" s="4"/>
    </row>
    <row r="15" customFormat="false" ht="27" hidden="false" customHeight="true" outlineLevel="0" collapsed="false">
      <c r="A15" s="4"/>
      <c r="B15" s="4"/>
      <c r="C15" s="4"/>
      <c r="D15" s="4"/>
      <c r="E15" s="4"/>
      <c r="F15" s="4"/>
      <c r="G15" s="4"/>
      <c r="H15" s="4"/>
      <c r="I15" s="4"/>
      <c r="J15" s="4"/>
      <c r="K15" s="4"/>
      <c r="L15" s="4"/>
    </row>
    <row r="16" customFormat="false" ht="27" hidden="false" customHeight="true" outlineLevel="0" collapsed="false">
      <c r="A16" s="4"/>
      <c r="B16" s="4"/>
      <c r="C16" s="4"/>
      <c r="D16" s="4"/>
      <c r="E16" s="4"/>
      <c r="F16" s="4"/>
      <c r="G16" s="4"/>
      <c r="H16" s="4"/>
      <c r="I16" s="4"/>
      <c r="J16" s="4"/>
      <c r="K16" s="4"/>
      <c r="L16" s="4"/>
    </row>
  </sheetData>
  <mergeCells count="6">
    <mergeCell ref="A1:C1"/>
    <mergeCell ref="D1:F1"/>
    <mergeCell ref="G1:L1"/>
    <mergeCell ref="A2:L2"/>
    <mergeCell ref="A4:L4"/>
    <mergeCell ref="A5:L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IFERROR(HYPERLINK("#'08_Guide'!A1","GUIDE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1585</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1586</v>
      </c>
      <c r="B4" s="33"/>
      <c r="C4" s="33"/>
      <c r="D4" s="33"/>
      <c r="E4" s="33"/>
      <c r="F4" s="33"/>
      <c r="G4" s="33"/>
      <c r="H4" s="33"/>
    </row>
    <row r="5" customFormat="false" ht="33" hidden="false" customHeight="true" outlineLevel="0" collapsed="false">
      <c r="A5" s="4" t="s">
        <v>1587</v>
      </c>
      <c r="B5" s="30"/>
      <c r="C5" s="30"/>
      <c r="D5" s="30"/>
      <c r="E5" s="30"/>
      <c r="F5" s="30"/>
      <c r="G5" s="30"/>
      <c r="H5" s="30"/>
    </row>
    <row r="6" customFormat="false" ht="27" hidden="false" customHeight="true" outlineLevel="0" collapsed="false">
      <c r="A6" s="4"/>
      <c r="B6" s="30"/>
      <c r="C6" s="30"/>
      <c r="D6" s="30"/>
      <c r="E6" s="30"/>
      <c r="F6" s="30"/>
      <c r="G6" s="30"/>
      <c r="H6" s="30"/>
    </row>
    <row r="7" customFormat="false" ht="42" hidden="false" customHeight="true" outlineLevel="0" collapsed="false">
      <c r="A7" s="35" t="s">
        <v>488</v>
      </c>
      <c r="B7" s="41" t="s">
        <v>1278</v>
      </c>
      <c r="C7" s="41"/>
      <c r="D7" s="41"/>
      <c r="E7" s="41"/>
      <c r="F7" s="41"/>
      <c r="G7" s="41"/>
      <c r="H7" s="41"/>
    </row>
    <row r="8" customFormat="false" ht="27" hidden="false" customHeight="true" outlineLevel="0" collapsed="false">
      <c r="A8" s="4" t="s">
        <v>477</v>
      </c>
      <c r="B8" s="30" t="s">
        <v>1588</v>
      </c>
      <c r="C8" s="30"/>
      <c r="D8" s="30"/>
      <c r="E8" s="30"/>
      <c r="F8" s="30"/>
      <c r="G8" s="30"/>
      <c r="H8" s="30"/>
    </row>
    <row r="9" customFormat="false" ht="27" hidden="false" customHeight="true" outlineLevel="0" collapsed="false">
      <c r="A9" s="4" t="s">
        <v>53</v>
      </c>
      <c r="B9" s="30" t="s">
        <v>1589</v>
      </c>
      <c r="C9" s="30"/>
      <c r="D9" s="30"/>
      <c r="E9" s="30"/>
      <c r="F9" s="30"/>
      <c r="G9" s="30"/>
      <c r="H9" s="30"/>
    </row>
    <row r="10" customFormat="false" ht="27" hidden="false" customHeight="true" outlineLevel="0" collapsed="false">
      <c r="A10" s="4" t="s">
        <v>480</v>
      </c>
      <c r="B10" s="30" t="s">
        <v>1590</v>
      </c>
      <c r="C10" s="30"/>
      <c r="D10" s="30"/>
      <c r="E10" s="30"/>
      <c r="F10" s="30"/>
      <c r="G10" s="30"/>
      <c r="H10" s="30"/>
    </row>
    <row r="11" customFormat="false" ht="27" hidden="false" customHeight="true" outlineLevel="0" collapsed="false">
      <c r="A11" s="4" t="s">
        <v>482</v>
      </c>
      <c r="B11" s="30" t="s">
        <v>1591</v>
      </c>
      <c r="C11" s="30"/>
      <c r="D11" s="30"/>
      <c r="E11" s="30"/>
      <c r="F11" s="30"/>
      <c r="G11" s="30"/>
      <c r="H11" s="30"/>
    </row>
    <row r="12" customFormat="false" ht="27" hidden="false" customHeight="true" outlineLevel="0" collapsed="false">
      <c r="A12" s="4" t="s">
        <v>484</v>
      </c>
      <c r="B12" s="30" t="s">
        <v>1592</v>
      </c>
      <c r="C12" s="30"/>
      <c r="D12" s="30"/>
      <c r="E12" s="30"/>
      <c r="F12" s="30"/>
      <c r="G12" s="30"/>
      <c r="H12" s="30"/>
    </row>
    <row r="13" customFormat="false" ht="27" hidden="false" customHeight="true" outlineLevel="0" collapsed="false">
      <c r="A13" s="4" t="s">
        <v>486</v>
      </c>
      <c r="B13" s="30" t="s">
        <v>1593</v>
      </c>
      <c r="C13" s="30"/>
      <c r="D13" s="30"/>
      <c r="E13" s="30"/>
      <c r="F13" s="30"/>
      <c r="G13" s="30"/>
      <c r="H13" s="30"/>
    </row>
    <row r="14" customFormat="false" ht="27" hidden="false" customHeight="true" outlineLevel="0" collapsed="false">
      <c r="A14" s="4"/>
      <c r="B14" s="30"/>
      <c r="C14" s="30"/>
      <c r="D14" s="30"/>
      <c r="E14" s="30"/>
      <c r="F14" s="30"/>
      <c r="G14" s="30"/>
      <c r="H14" s="30"/>
    </row>
    <row r="15" customFormat="false" ht="27" hidden="false" customHeight="true" outlineLevel="0" collapsed="false">
      <c r="A15" s="4"/>
      <c r="B15" s="30"/>
      <c r="C15" s="30"/>
      <c r="D15" s="30"/>
      <c r="E15" s="30"/>
      <c r="F15" s="30"/>
      <c r="G15" s="30"/>
      <c r="H15" s="30"/>
    </row>
    <row r="16" customFormat="false" ht="27" hidden="false" customHeight="true" outlineLevel="0" collapsed="false">
      <c r="A16" s="4"/>
      <c r="B16" s="30"/>
      <c r="C16" s="30"/>
      <c r="D16" s="30"/>
      <c r="E16" s="30"/>
      <c r="F16" s="30"/>
      <c r="G16" s="30"/>
      <c r="H16" s="30"/>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IFERROR(HYPERLINK("#'08_Feuille_de_route'!A1","Feuille de route   →   08_Feuille_de_route"),"Feuille de route   →   08_Feuille_de_route")</f>
        <v>Feuille de route   →   08_Feuille_de_route</v>
      </c>
      <c r="B20" s="34"/>
      <c r="C20" s="34"/>
      <c r="D20" s="34"/>
      <c r="E20" s="34"/>
      <c r="F20" s="34"/>
      <c r="G20" s="34"/>
      <c r="H20" s="34"/>
    </row>
    <row r="21" customFormat="false" ht="30.75" hidden="false" customHeight="true" outlineLevel="0" collapsed="false">
      <c r="A21" s="34" t="str">
        <f aca="false">IFERROR(HYPERLINK("#'08_Budget_temps'!A1","Budget temps   →   08_Budget_temps"),"Budget temps   →   08_Budget_temps")</f>
        <v>Budget temps   →   08_Budget_temps</v>
      </c>
      <c r="B21" s="34"/>
      <c r="C21" s="34"/>
      <c r="D21" s="34"/>
      <c r="E21" s="34"/>
      <c r="F21" s="34"/>
      <c r="G21" s="34"/>
      <c r="H21" s="34"/>
    </row>
    <row r="22" customFormat="false" ht="30.75" hidden="false" customHeight="true" outlineLevel="0" collapsed="false">
      <c r="A22" s="34" t="str">
        <f aca="false">IFERROR(HYPERLINK("#'08_Journal_pieces'!A1","Journal pièces   →   08_Journal_pieces"),"Journal pièces   →   08_Journal_pieces")</f>
        <v>Journal pièces   →   08_Journal_pieces</v>
      </c>
      <c r="B22" s="34"/>
      <c r="C22" s="34"/>
      <c r="D22" s="34"/>
      <c r="E22" s="34"/>
      <c r="F22" s="34"/>
      <c r="G22" s="34"/>
      <c r="H22" s="34"/>
    </row>
    <row r="23" customFormat="false" ht="30.75" hidden="false" customHeight="true" outlineLevel="0" collapsed="false">
      <c r="A23" s="34" t="str">
        <f aca="false">IFERROR(HYPERLINK("#'08_Tableau_de_bord'!A1","Tableau de bord   →   08_Tableau_de_bord"),"Tableau de bord   →   08_Tableau_de_bord")</f>
        <v>Tableau de bord   →   08_Tableau_de_bord</v>
      </c>
      <c r="B23" s="34"/>
      <c r="C23" s="34"/>
      <c r="D23" s="34"/>
      <c r="E23" s="34"/>
      <c r="F23" s="34"/>
      <c r="G23" s="34"/>
      <c r="H23" s="34"/>
    </row>
    <row r="24" customFormat="false" ht="30.75" hidden="false" customHeight="true" outlineLevel="0" collapsed="false">
      <c r="A24" s="34" t="str">
        <f aca="false">IFERROR(HYPERLINK("#'08_Ex_route'!A1","Illustration initiale   →   08_Ex_route"),"Illustration initiale   →   08_Ex_route")</f>
        <v>Illustration initiale   →   08_Ex_route</v>
      </c>
      <c r="B24" s="34"/>
      <c r="C24" s="34"/>
      <c r="D24" s="34"/>
      <c r="E24" s="34"/>
      <c r="F24" s="34"/>
      <c r="G24" s="34"/>
      <c r="H24" s="34"/>
    </row>
    <row r="26" customFormat="false" ht="36.75" hidden="false" customHeight="true" outlineLevel="0" collapsed="false">
      <c r="A26" s="11" t="s">
        <v>1594</v>
      </c>
      <c r="B26" s="11"/>
      <c r="C26" s="11"/>
      <c r="D26" s="11"/>
      <c r="E26" s="11"/>
      <c r="F26" s="11"/>
      <c r="G26" s="11"/>
      <c r="H26" s="11"/>
    </row>
  </sheetData>
  <mergeCells count="24">
    <mergeCell ref="A1:C1"/>
    <mergeCell ref="D1:F1"/>
    <mergeCell ref="G1:H1"/>
    <mergeCell ref="A2:H2"/>
    <mergeCell ref="A4:H4"/>
    <mergeCell ref="B5:H5"/>
    <mergeCell ref="B6:H6"/>
    <mergeCell ref="B7:H7"/>
    <mergeCell ref="B8:H8"/>
    <mergeCell ref="B9:H9"/>
    <mergeCell ref="B10:H10"/>
    <mergeCell ref="B11:H11"/>
    <mergeCell ref="B12:H12"/>
    <mergeCell ref="B13:H13"/>
    <mergeCell ref="B14:H14"/>
    <mergeCell ref="B15:H15"/>
    <mergeCell ref="B16:H16"/>
    <mergeCell ref="A19:H19"/>
    <mergeCell ref="A20:H20"/>
    <mergeCell ref="A21:H21"/>
    <mergeCell ref="A22:H22"/>
    <mergeCell ref="A23:H23"/>
    <mergeCell ref="A24:H24"/>
    <mergeCell ref="A26:H26"/>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3" min="2" style="1" width="13"/>
    <col collapsed="false" customWidth="true" hidden="false" outlineLevel="0" max="4" min="4" style="1" width="37"/>
    <col collapsed="false" customWidth="true" hidden="false" outlineLevel="0" max="5" min="5" style="1" width="34"/>
    <col collapsed="false" customWidth="true" hidden="false" outlineLevel="0" max="6" min="6" style="1" width="21"/>
    <col collapsed="false" customWidth="true" hidden="false" outlineLevel="0" max="7" min="7" style="1" width="18"/>
    <col collapsed="false" customWidth="true" hidden="false" outlineLevel="0" max="8" min="8" style="1" width="24"/>
    <col collapsed="false" customWidth="true" hidden="false" outlineLevel="0" max="9" min="9" style="1" width="26"/>
    <col collapsed="false" customWidth="true" hidden="false" outlineLevel="0" max="10" min="10" style="1" width="13"/>
    <col collapsed="false" customWidth="true" hidden="false" outlineLevel="0" max="12" min="11" style="1" width="17"/>
    <col collapsed="false" customWidth="true" hidden="false" outlineLevel="0" max="13" min="13" style="1" width="18"/>
    <col collapsed="false" customWidth="true" hidden="false" outlineLevel="0" max="15" min="14" style="1" width="13"/>
    <col collapsed="false" customWidth="true" hidden="false" outlineLevel="0" max="16" min="16" style="1" width="17"/>
    <col collapsed="false" customWidth="true" hidden="false" outlineLevel="0" max="17" min="17" style="1" width="15"/>
  </cols>
  <sheetData>
    <row r="1" customFormat="false" ht="24.75" hidden="false" customHeight="true" outlineLevel="0" collapsed="false">
      <c r="A1" s="31" t="str">
        <f aca="false">IFERROR(HYPERLINK("#'00_Accueil'!A1","ACCUEIL"),"ACCUEIL")</f>
        <v>ACCUEIL</v>
      </c>
      <c r="B1" s="31"/>
      <c r="C1" s="31"/>
      <c r="D1" s="31" t="str">
        <f aca="false">IFERROR(HYPERLINK("#'08_Guide'!A1","GUIDE DU MODULE"),"GUIDE DU MODULE")</f>
        <v>GUIDE DU MODULE</v>
      </c>
      <c r="E1" s="31"/>
      <c r="F1" s="31"/>
      <c r="G1" s="31" t="str">
        <f aca="false">IFERROR(HYPERLINK("#'00_Sommaire'!A1","TOUTES LES FEUILLES"),"TOUTES LES FEUILLES")</f>
        <v>TOUTES LES FEUILLES</v>
      </c>
      <c r="H1" s="31"/>
      <c r="I1" s="31"/>
      <c r="J1" s="31"/>
      <c r="K1" s="31"/>
      <c r="L1" s="31"/>
      <c r="M1" s="31"/>
      <c r="N1" s="31"/>
      <c r="O1" s="31"/>
      <c r="P1" s="31"/>
      <c r="Q1" s="31"/>
    </row>
    <row r="2" customFormat="false" ht="24" hidden="false" customHeight="true" outlineLevel="0" collapsed="false">
      <c r="A2" s="32" t="s">
        <v>1585</v>
      </c>
      <c r="B2" s="32"/>
      <c r="C2" s="32"/>
      <c r="D2" s="32"/>
      <c r="E2" s="32"/>
      <c r="F2" s="32"/>
      <c r="G2" s="32"/>
      <c r="H2" s="32"/>
      <c r="I2" s="32"/>
      <c r="J2" s="32"/>
      <c r="K2" s="32"/>
      <c r="L2" s="32"/>
      <c r="M2" s="32"/>
      <c r="N2" s="32"/>
      <c r="O2" s="32"/>
      <c r="P2" s="32"/>
      <c r="Q2" s="32"/>
    </row>
    <row r="3" customFormat="false" ht="9" hidden="false" customHeight="true" outlineLevel="0" collapsed="false">
      <c r="A3" s="4"/>
      <c r="B3" s="4"/>
      <c r="C3" s="4"/>
      <c r="D3" s="4"/>
      <c r="E3" s="4"/>
      <c r="F3" s="4"/>
      <c r="G3" s="4"/>
      <c r="H3" s="4"/>
      <c r="I3" s="4"/>
      <c r="J3" s="4"/>
      <c r="K3" s="4"/>
      <c r="L3" s="4"/>
      <c r="M3" s="4"/>
      <c r="N3" s="4"/>
      <c r="O3" s="4"/>
      <c r="P3" s="4"/>
      <c r="Q3" s="4"/>
    </row>
    <row r="4" customFormat="false" ht="45.75" hidden="false" customHeight="true" outlineLevel="0" collapsed="false">
      <c r="A4" s="33" t="s">
        <v>1595</v>
      </c>
      <c r="B4" s="33"/>
      <c r="C4" s="33"/>
      <c r="D4" s="33"/>
      <c r="E4" s="33"/>
      <c r="F4" s="33"/>
      <c r="G4" s="33"/>
      <c r="H4" s="33"/>
      <c r="I4" s="33"/>
      <c r="J4" s="33"/>
      <c r="K4" s="33"/>
      <c r="L4" s="33"/>
      <c r="M4" s="33"/>
      <c r="N4" s="33"/>
      <c r="O4" s="33"/>
      <c r="P4" s="33"/>
      <c r="Q4" s="33"/>
    </row>
    <row r="5" customFormat="false" ht="27" hidden="false" customHeight="true" outlineLevel="0" collapsed="false">
      <c r="A5" s="30" t="s">
        <v>1596</v>
      </c>
      <c r="B5" s="30"/>
      <c r="C5" s="30"/>
      <c r="D5" s="30"/>
      <c r="E5" s="30"/>
      <c r="F5" s="30"/>
      <c r="G5" s="30"/>
      <c r="H5" s="30"/>
      <c r="I5" s="30"/>
      <c r="J5" s="30"/>
      <c r="K5" s="30"/>
      <c r="L5" s="30"/>
      <c r="M5" s="30"/>
      <c r="N5" s="30"/>
      <c r="O5" s="4"/>
      <c r="P5" s="4"/>
      <c r="Q5" s="4"/>
    </row>
    <row r="6" customFormat="false" ht="42" hidden="false" customHeight="true" outlineLevel="0" collapsed="false">
      <c r="A6" s="35" t="s">
        <v>1597</v>
      </c>
      <c r="B6" s="35" t="s">
        <v>475</v>
      </c>
      <c r="C6" s="35" t="s">
        <v>1598</v>
      </c>
      <c r="D6" s="35" t="s">
        <v>434</v>
      </c>
      <c r="E6" s="35" t="s">
        <v>85</v>
      </c>
      <c r="F6" s="35" t="s">
        <v>592</v>
      </c>
      <c r="G6" s="35" t="s">
        <v>1599</v>
      </c>
      <c r="H6" s="35" t="s">
        <v>1600</v>
      </c>
      <c r="I6" s="35" t="s">
        <v>1601</v>
      </c>
      <c r="J6" s="35" t="s">
        <v>68</v>
      </c>
      <c r="K6" s="35" t="s">
        <v>1602</v>
      </c>
      <c r="L6" s="35" t="s">
        <v>1603</v>
      </c>
      <c r="M6" s="35" t="s">
        <v>1604</v>
      </c>
      <c r="N6" s="35" t="s">
        <v>1062</v>
      </c>
      <c r="O6" s="35" t="s">
        <v>1397</v>
      </c>
      <c r="P6" s="35" t="s">
        <v>1605</v>
      </c>
      <c r="Q6" s="35" t="s">
        <v>1606</v>
      </c>
    </row>
    <row r="7" customFormat="false" ht="42" hidden="false" customHeight="true" outlineLevel="0" collapsed="false">
      <c r="A7" s="4" t="n">
        <v>0</v>
      </c>
      <c r="B7" s="4" t="s">
        <v>1607</v>
      </c>
      <c r="C7" s="4" t="s">
        <v>1608</v>
      </c>
      <c r="D7" s="4" t="s">
        <v>1609</v>
      </c>
      <c r="E7" s="4" t="s">
        <v>1610</v>
      </c>
      <c r="F7" s="4" t="s">
        <v>664</v>
      </c>
      <c r="G7" s="4" t="s">
        <v>1611</v>
      </c>
      <c r="H7" s="4" t="s">
        <v>1612</v>
      </c>
      <c r="I7" s="4" t="s">
        <v>1613</v>
      </c>
      <c r="J7" s="38" t="s">
        <v>1614</v>
      </c>
      <c r="K7" s="47"/>
      <c r="L7" s="47"/>
      <c r="M7" s="38"/>
      <c r="N7" s="38"/>
      <c r="O7" s="38"/>
      <c r="P7" s="38"/>
      <c r="Q7" s="40" t="str">
        <f aca="false">IF(AND(J7="Clos",ISNUMBER(K7),K7&gt;0,ISNUMBER(L7),L7&gt;=K7,O7&lt;&gt;"",P7&lt;&gt;""),"Clos documenté","Non documenté")</f>
        <v>Non documenté</v>
      </c>
    </row>
    <row r="8" customFormat="false" ht="42" hidden="false" customHeight="true" outlineLevel="0" collapsed="false">
      <c r="A8" s="4" t="n">
        <v>1</v>
      </c>
      <c r="B8" s="4" t="s">
        <v>1615</v>
      </c>
      <c r="C8" s="4" t="s">
        <v>1608</v>
      </c>
      <c r="D8" s="4" t="s">
        <v>1616</v>
      </c>
      <c r="E8" s="4" t="s">
        <v>1617</v>
      </c>
      <c r="F8" s="4" t="s">
        <v>664</v>
      </c>
      <c r="G8" s="4" t="s">
        <v>1618</v>
      </c>
      <c r="H8" s="4" t="s">
        <v>1619</v>
      </c>
      <c r="I8" s="4" t="s">
        <v>1620</v>
      </c>
      <c r="J8" s="38" t="s">
        <v>1614</v>
      </c>
      <c r="K8" s="47"/>
      <c r="L8" s="47"/>
      <c r="M8" s="38"/>
      <c r="N8" s="38"/>
      <c r="O8" s="38"/>
      <c r="P8" s="38"/>
      <c r="Q8" s="40" t="str">
        <f aca="false">IF(AND(J8="Clos",ISNUMBER(K8),K8&gt;0,ISNUMBER(L8),L8&gt;=K8,O8&lt;&gt;"",P8&lt;&gt;""),"Clos documenté","Non documenté")</f>
        <v>Non documenté</v>
      </c>
    </row>
    <row r="9" customFormat="false" ht="42" hidden="false" customHeight="true" outlineLevel="0" collapsed="false">
      <c r="A9" s="4" t="n">
        <v>2</v>
      </c>
      <c r="B9" s="4" t="s">
        <v>1621</v>
      </c>
      <c r="C9" s="4" t="s">
        <v>1608</v>
      </c>
      <c r="D9" s="4" t="s">
        <v>1622</v>
      </c>
      <c r="E9" s="4" t="s">
        <v>1623</v>
      </c>
      <c r="F9" s="4" t="s">
        <v>1513</v>
      </c>
      <c r="G9" s="4" t="s">
        <v>1624</v>
      </c>
      <c r="H9" s="4" t="s">
        <v>1625</v>
      </c>
      <c r="I9" s="4" t="s">
        <v>1626</v>
      </c>
      <c r="J9" s="38" t="s">
        <v>1614</v>
      </c>
      <c r="K9" s="47"/>
      <c r="L9" s="47"/>
      <c r="M9" s="38"/>
      <c r="N9" s="38"/>
      <c r="O9" s="38"/>
      <c r="P9" s="38"/>
      <c r="Q9" s="40" t="str">
        <f aca="false">IF(AND(J9="Clos",ISNUMBER(K9),K9&gt;0,ISNUMBER(L9),L9&gt;=K9,O9&lt;&gt;"",P9&lt;&gt;""),"Clos documenté","Non documenté")</f>
        <v>Non documenté</v>
      </c>
    </row>
    <row r="10" customFormat="false" ht="42" hidden="false" customHeight="true" outlineLevel="0" collapsed="false">
      <c r="A10" s="4" t="n">
        <v>3</v>
      </c>
      <c r="B10" s="4" t="s">
        <v>1627</v>
      </c>
      <c r="C10" s="4" t="s">
        <v>1628</v>
      </c>
      <c r="D10" s="4" t="s">
        <v>1629</v>
      </c>
      <c r="E10" s="4" t="s">
        <v>1630</v>
      </c>
      <c r="F10" s="4" t="s">
        <v>570</v>
      </c>
      <c r="G10" s="4" t="s">
        <v>1631</v>
      </c>
      <c r="H10" s="4" t="s">
        <v>1632</v>
      </c>
      <c r="I10" s="4" t="s">
        <v>1633</v>
      </c>
      <c r="J10" s="38" t="s">
        <v>1614</v>
      </c>
      <c r="K10" s="47"/>
      <c r="L10" s="47"/>
      <c r="M10" s="38"/>
      <c r="N10" s="38"/>
      <c r="O10" s="38"/>
      <c r="P10" s="38"/>
      <c r="Q10" s="40" t="str">
        <f aca="false">IF(AND(J10="Clos",ISNUMBER(K10),K10&gt;0,ISNUMBER(L10),L10&gt;=K10,O10&lt;&gt;"",P10&lt;&gt;""),"Clos documenté","Non documenté")</f>
        <v>Non documenté</v>
      </c>
    </row>
    <row r="11" customFormat="false" ht="42" hidden="false" customHeight="true" outlineLevel="0" collapsed="false">
      <c r="A11" s="4" t="n">
        <v>4</v>
      </c>
      <c r="B11" s="4" t="s">
        <v>1634</v>
      </c>
      <c r="C11" s="4" t="s">
        <v>1635</v>
      </c>
      <c r="D11" s="4" t="s">
        <v>1636</v>
      </c>
      <c r="E11" s="4" t="s">
        <v>1637</v>
      </c>
      <c r="F11" s="4" t="s">
        <v>1638</v>
      </c>
      <c r="G11" s="4" t="s">
        <v>1639</v>
      </c>
      <c r="H11" s="4" t="s">
        <v>1640</v>
      </c>
      <c r="I11" s="4" t="s">
        <v>1641</v>
      </c>
      <c r="J11" s="38" t="s">
        <v>1614</v>
      </c>
      <c r="K11" s="47"/>
      <c r="L11" s="47"/>
      <c r="M11" s="38"/>
      <c r="N11" s="38"/>
      <c r="O11" s="38"/>
      <c r="P11" s="38"/>
      <c r="Q11" s="40" t="str">
        <f aca="false">IF(AND(J11="Clos",ISNUMBER(K11),K11&gt;0,ISNUMBER(L11),L11&gt;=K11,O11&lt;&gt;"",P11&lt;&gt;""),"Clos documenté","Non documenté")</f>
        <v>Non documenté</v>
      </c>
    </row>
    <row r="12" customFormat="false" ht="42" hidden="false" customHeight="true" outlineLevel="0" collapsed="false">
      <c r="A12" s="4" t="n">
        <v>5</v>
      </c>
      <c r="B12" s="4" t="s">
        <v>1452</v>
      </c>
      <c r="C12" s="4" t="s">
        <v>1635</v>
      </c>
      <c r="D12" s="4" t="s">
        <v>1642</v>
      </c>
      <c r="E12" s="4" t="s">
        <v>1643</v>
      </c>
      <c r="F12" s="4" t="s">
        <v>572</v>
      </c>
      <c r="G12" s="4" t="s">
        <v>1644</v>
      </c>
      <c r="H12" s="4" t="s">
        <v>1645</v>
      </c>
      <c r="I12" s="4" t="s">
        <v>1646</v>
      </c>
      <c r="J12" s="38" t="s">
        <v>1614</v>
      </c>
      <c r="K12" s="47"/>
      <c r="L12" s="47"/>
      <c r="M12" s="38"/>
      <c r="N12" s="38"/>
      <c r="O12" s="38"/>
      <c r="P12" s="38"/>
      <c r="Q12" s="40" t="str">
        <f aca="false">IF(AND(J12="Clos",ISNUMBER(K12),K12&gt;0,ISNUMBER(L12),L12&gt;=K12,O12&lt;&gt;"",P12&lt;&gt;""),"Clos documenté","Non documenté")</f>
        <v>Non documenté</v>
      </c>
    </row>
    <row r="13" customFormat="false" ht="42" hidden="false" customHeight="true" outlineLevel="0" collapsed="false">
      <c r="A13" s="4" t="n">
        <v>6</v>
      </c>
      <c r="B13" s="4" t="s">
        <v>1302</v>
      </c>
      <c r="C13" s="4" t="s">
        <v>1647</v>
      </c>
      <c r="D13" s="4" t="s">
        <v>1648</v>
      </c>
      <c r="E13" s="4" t="s">
        <v>1649</v>
      </c>
      <c r="F13" s="4" t="s">
        <v>1650</v>
      </c>
      <c r="G13" s="4" t="s">
        <v>1651</v>
      </c>
      <c r="H13" s="4" t="s">
        <v>700</v>
      </c>
      <c r="I13" s="4" t="s">
        <v>1652</v>
      </c>
      <c r="J13" s="38" t="s">
        <v>1614</v>
      </c>
      <c r="K13" s="47"/>
      <c r="L13" s="47"/>
      <c r="M13" s="38"/>
      <c r="N13" s="38"/>
      <c r="O13" s="38"/>
      <c r="P13" s="38"/>
      <c r="Q13" s="40" t="str">
        <f aca="false">IF(AND(J13="Clos",ISNUMBER(K13),K13&gt;0,ISNUMBER(L13),L13&gt;=K13,O13&lt;&gt;"",P13&lt;&gt;""),"Clos documenté","Non documenté")</f>
        <v>Non documenté</v>
      </c>
    </row>
    <row r="14" customFormat="false" ht="42" hidden="false" customHeight="true" outlineLevel="0" collapsed="false">
      <c r="A14" s="4" t="n">
        <v>7</v>
      </c>
      <c r="B14" s="4" t="s">
        <v>663</v>
      </c>
      <c r="C14" s="4" t="s">
        <v>1647</v>
      </c>
      <c r="D14" s="4" t="s">
        <v>1653</v>
      </c>
      <c r="E14" s="4" t="s">
        <v>1654</v>
      </c>
      <c r="F14" s="4" t="s">
        <v>1655</v>
      </c>
      <c r="G14" s="4" t="s">
        <v>1656</v>
      </c>
      <c r="H14" s="4" t="s">
        <v>1657</v>
      </c>
      <c r="I14" s="4" t="s">
        <v>1658</v>
      </c>
      <c r="J14" s="38" t="s">
        <v>1614</v>
      </c>
      <c r="K14" s="47"/>
      <c r="L14" s="47"/>
      <c r="M14" s="38"/>
      <c r="N14" s="38"/>
      <c r="O14" s="38"/>
      <c r="P14" s="38"/>
      <c r="Q14" s="40" t="str">
        <f aca="false">IF(AND(J14="Clos",ISNUMBER(K14),K14&gt;0,ISNUMBER(L14),L14&gt;=K14,O14&lt;&gt;"",P14&lt;&gt;""),"Clos documenté","Non documenté")</f>
        <v>Non documenté</v>
      </c>
    </row>
    <row r="15" customFormat="false" ht="42" hidden="false" customHeight="true" outlineLevel="0" collapsed="false">
      <c r="A15" s="4" t="n">
        <v>8</v>
      </c>
      <c r="B15" s="4" t="s">
        <v>1659</v>
      </c>
      <c r="C15" s="4" t="s">
        <v>1647</v>
      </c>
      <c r="D15" s="4" t="s">
        <v>1660</v>
      </c>
      <c r="E15" s="4" t="s">
        <v>1661</v>
      </c>
      <c r="F15" s="4" t="s">
        <v>664</v>
      </c>
      <c r="G15" s="4" t="s">
        <v>1662</v>
      </c>
      <c r="H15" s="4" t="s">
        <v>1663</v>
      </c>
      <c r="I15" s="4" t="s">
        <v>1664</v>
      </c>
      <c r="J15" s="38" t="s">
        <v>1614</v>
      </c>
      <c r="K15" s="47"/>
      <c r="L15" s="47"/>
      <c r="M15" s="38"/>
      <c r="N15" s="38"/>
      <c r="O15" s="38"/>
      <c r="P15" s="38"/>
      <c r="Q15" s="40" t="str">
        <f aca="false">IF(AND(J15="Clos",ISNUMBER(K15),K15&gt;0,ISNUMBER(L15),L15&gt;=K15,O15&lt;&gt;"",P15&lt;&gt;""),"Clos documenté","Non documenté")</f>
        <v>Non documenté</v>
      </c>
    </row>
    <row r="16" customFormat="false" ht="27" hidden="false" customHeight="true" outlineLevel="0" collapsed="false">
      <c r="A16" s="4"/>
      <c r="B16" s="4"/>
      <c r="C16" s="4"/>
      <c r="D16" s="4"/>
      <c r="E16" s="4"/>
      <c r="F16" s="4"/>
      <c r="G16" s="4"/>
      <c r="H16" s="4"/>
      <c r="I16" s="4"/>
      <c r="J16" s="4"/>
      <c r="K16" s="4"/>
      <c r="L16" s="4"/>
      <c r="M16" s="4"/>
      <c r="N16" s="4"/>
      <c r="O16" s="4"/>
      <c r="P16" s="4"/>
      <c r="Q16" s="4"/>
    </row>
  </sheetData>
  <mergeCells count="6">
    <mergeCell ref="A1:C1"/>
    <mergeCell ref="D1:F1"/>
    <mergeCell ref="G1:Q1"/>
    <mergeCell ref="A2:Q2"/>
    <mergeCell ref="A4:Q4"/>
    <mergeCell ref="A5:N5"/>
  </mergeCells>
  <conditionalFormatting sqref="Q7:Q15">
    <cfRule type="expression" priority="2" aboveAverage="0" equalAverage="0" bottom="0" percent="0" rank="0" text="" dxfId="10">
      <formula>OR(Q7="À compléter",Q7="À corriger",Q7="Non",Q7="En écart")</formula>
    </cfRule>
    <cfRule type="expression" priority="3" aboveAverage="0" equalAverage="0" bottom="0" percent="0" rank="0" text="" dxfId="11">
      <formula>OR(Q7="Oui",Q7="Tenue",Q7="Clos documenté",Q7="Mesuré")</formula>
    </cfRule>
  </conditionalFormatting>
  <dataValidations count="2">
    <dataValidation allowBlank="true" error="Choisir une valeur autorisée ; une donnée absente reste vide." errorStyle="stop" errorTitle="Saisie à vérifier" operator="between" showDropDown="false" showErrorMessage="true" showInputMessage="false" sqref="J7:J15" type="list">
      <formula1>"À ouvrir,En cours,Clos,Suspendu"</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K7:L15"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5" min="2" style="1" width="13"/>
    <col collapsed="false" customWidth="true" hidden="false" outlineLevel="0" max="8" min="6" style="1" width="18"/>
    <col collapsed="false" customWidth="true" hidden="false" outlineLevel="0" max="9" min="9" style="1" width="13"/>
  </cols>
  <sheetData>
    <row r="1" customFormat="false" ht="24.75" hidden="false" customHeight="true" outlineLevel="0" collapsed="false">
      <c r="A1" s="31" t="str">
        <f aca="false">IFERROR(HYPERLINK("#'00_Accueil'!A1","ACCUEIL"),"ACCUEIL")</f>
        <v>ACCUEIL</v>
      </c>
      <c r="B1" s="31"/>
      <c r="C1" s="31"/>
      <c r="D1" s="31" t="str">
        <f aca="false">IFERROR(HYPERLINK("#'08_Guide'!A1","GUIDE DU MODULE"),"GUIDE DU MODULE")</f>
        <v>GUIDE DU MODULE</v>
      </c>
      <c r="E1" s="31"/>
      <c r="F1" s="31"/>
      <c r="G1" s="31" t="str">
        <f aca="false">IFERROR(HYPERLINK("#'00_Sommaire'!A1","TOUTES LES FEUILLES"),"TOUTES LES FEUILLES")</f>
        <v>TOUTES LES FEUILLES</v>
      </c>
      <c r="H1" s="31"/>
      <c r="I1" s="31"/>
    </row>
    <row r="2" customFormat="false" ht="24" hidden="false" customHeight="true" outlineLevel="0" collapsed="false">
      <c r="A2" s="32" t="s">
        <v>1585</v>
      </c>
      <c r="B2" s="32"/>
      <c r="C2" s="32"/>
      <c r="D2" s="32"/>
      <c r="E2" s="32"/>
      <c r="F2" s="32"/>
      <c r="G2" s="32"/>
      <c r="H2" s="32"/>
      <c r="I2" s="32"/>
    </row>
    <row r="3" customFormat="false" ht="9" hidden="false" customHeight="true" outlineLevel="0" collapsed="false">
      <c r="A3" s="4"/>
      <c r="B3" s="4"/>
      <c r="C3" s="4"/>
      <c r="D3" s="4"/>
      <c r="E3" s="4"/>
      <c r="F3" s="4"/>
      <c r="G3" s="4"/>
      <c r="H3" s="4"/>
      <c r="I3" s="4"/>
    </row>
    <row r="4" customFormat="false" ht="45.75" hidden="false" customHeight="true" outlineLevel="0" collapsed="false">
      <c r="A4" s="33" t="s">
        <v>1665</v>
      </c>
      <c r="B4" s="33"/>
      <c r="C4" s="33"/>
      <c r="D4" s="33"/>
      <c r="E4" s="33"/>
      <c r="F4" s="33"/>
      <c r="G4" s="33"/>
      <c r="H4" s="33"/>
      <c r="I4" s="33"/>
    </row>
    <row r="5" customFormat="false" ht="27" hidden="false" customHeight="true" outlineLevel="0" collapsed="false">
      <c r="A5" s="4"/>
      <c r="B5" s="4"/>
      <c r="C5" s="4"/>
      <c r="D5" s="4"/>
      <c r="E5" s="4"/>
      <c r="F5" s="4"/>
      <c r="G5" s="4"/>
      <c r="H5" s="4"/>
      <c r="I5" s="4"/>
    </row>
    <row r="6" customFormat="false" ht="42" hidden="false" customHeight="true" outlineLevel="0" collapsed="false">
      <c r="A6" s="35" t="s">
        <v>583</v>
      </c>
      <c r="B6" s="35" t="s">
        <v>475</v>
      </c>
      <c r="C6" s="35" t="s">
        <v>466</v>
      </c>
      <c r="D6" s="35" t="s">
        <v>1057</v>
      </c>
      <c r="E6" s="35" t="s">
        <v>254</v>
      </c>
      <c r="F6" s="35" t="s">
        <v>1666</v>
      </c>
      <c r="G6" s="35" t="s">
        <v>1667</v>
      </c>
      <c r="H6" s="35" t="s">
        <v>1668</v>
      </c>
      <c r="I6" s="35" t="s">
        <v>68</v>
      </c>
    </row>
    <row r="7" customFormat="false" ht="27" hidden="false" customHeight="true" outlineLevel="0" collapsed="false">
      <c r="A7" s="47"/>
      <c r="B7" s="38"/>
      <c r="C7" s="38"/>
      <c r="D7" s="38"/>
      <c r="E7" s="38" t="s">
        <v>1669</v>
      </c>
      <c r="F7" s="38"/>
      <c r="G7" s="52"/>
      <c r="H7" s="53" t="str">
        <f aca="false">IF(COUNT(F7,G7)&lt;2,"Non mesuré",IF(OR(F7&lt;0,G7&lt;0),"À corriger",F7*G7))</f>
        <v>Non mesuré</v>
      </c>
      <c r="I7" s="38" t="s">
        <v>1670</v>
      </c>
    </row>
    <row r="8" customFormat="false" ht="27" hidden="false" customHeight="true" outlineLevel="0" collapsed="false">
      <c r="A8" s="47"/>
      <c r="B8" s="38"/>
      <c r="C8" s="38"/>
      <c r="D8" s="38"/>
      <c r="E8" s="38" t="s">
        <v>1669</v>
      </c>
      <c r="F8" s="38"/>
      <c r="G8" s="52"/>
      <c r="H8" s="53" t="str">
        <f aca="false">IF(COUNT(F8,G8)&lt;2,"Non mesuré",IF(OR(F8&lt;0,G8&lt;0),"À corriger",F8*G8))</f>
        <v>Non mesuré</v>
      </c>
      <c r="I8" s="38" t="s">
        <v>1670</v>
      </c>
    </row>
    <row r="9" customFormat="false" ht="27" hidden="false" customHeight="true" outlineLevel="0" collapsed="false">
      <c r="A9" s="47"/>
      <c r="B9" s="38"/>
      <c r="C9" s="38"/>
      <c r="D9" s="38"/>
      <c r="E9" s="38" t="s">
        <v>1669</v>
      </c>
      <c r="F9" s="38"/>
      <c r="G9" s="52"/>
      <c r="H9" s="53" t="str">
        <f aca="false">IF(COUNT(F9,G9)&lt;2,"Non mesuré",IF(OR(F9&lt;0,G9&lt;0),"À corriger",F9*G9))</f>
        <v>Non mesuré</v>
      </c>
      <c r="I9" s="38" t="s">
        <v>1670</v>
      </c>
    </row>
    <row r="10" customFormat="false" ht="27" hidden="false" customHeight="true" outlineLevel="0" collapsed="false">
      <c r="A10" s="47"/>
      <c r="B10" s="38"/>
      <c r="C10" s="38"/>
      <c r="D10" s="38"/>
      <c r="E10" s="38" t="s">
        <v>1669</v>
      </c>
      <c r="F10" s="38"/>
      <c r="G10" s="52"/>
      <c r="H10" s="53" t="str">
        <f aca="false">IF(COUNT(F10,G10)&lt;2,"Non mesuré",IF(OR(F10&lt;0,G10&lt;0),"À corriger",F10*G10))</f>
        <v>Non mesuré</v>
      </c>
      <c r="I10" s="38" t="s">
        <v>1670</v>
      </c>
    </row>
    <row r="11" customFormat="false" ht="27" hidden="false" customHeight="true" outlineLevel="0" collapsed="false">
      <c r="A11" s="47"/>
      <c r="B11" s="38"/>
      <c r="C11" s="38"/>
      <c r="D11" s="38"/>
      <c r="E11" s="38" t="s">
        <v>1669</v>
      </c>
      <c r="F11" s="38"/>
      <c r="G11" s="52"/>
      <c r="H11" s="53" t="str">
        <f aca="false">IF(COUNT(F11,G11)&lt;2,"Non mesuré",IF(OR(F11&lt;0,G11&lt;0),"À corriger",F11*G11))</f>
        <v>Non mesuré</v>
      </c>
      <c r="I11" s="38" t="s">
        <v>1670</v>
      </c>
    </row>
    <row r="12" customFormat="false" ht="27" hidden="false" customHeight="true" outlineLevel="0" collapsed="false">
      <c r="A12" s="47"/>
      <c r="B12" s="38"/>
      <c r="C12" s="38"/>
      <c r="D12" s="38"/>
      <c r="E12" s="38" t="s">
        <v>1669</v>
      </c>
      <c r="F12" s="38"/>
      <c r="G12" s="52"/>
      <c r="H12" s="53" t="str">
        <f aca="false">IF(COUNT(F12,G12)&lt;2,"Non mesuré",IF(OR(F12&lt;0,G12&lt;0),"À corriger",F12*G12))</f>
        <v>Non mesuré</v>
      </c>
      <c r="I12" s="38" t="s">
        <v>1670</v>
      </c>
    </row>
    <row r="13" customFormat="false" ht="27" hidden="false" customHeight="true" outlineLevel="0" collapsed="false">
      <c r="A13" s="47"/>
      <c r="B13" s="38"/>
      <c r="C13" s="38"/>
      <c r="D13" s="38"/>
      <c r="E13" s="38" t="s">
        <v>1669</v>
      </c>
      <c r="F13" s="38"/>
      <c r="G13" s="52"/>
      <c r="H13" s="53" t="str">
        <f aca="false">IF(COUNT(F13,G13)&lt;2,"Non mesuré",IF(OR(F13&lt;0,G13&lt;0),"À corriger",F13*G13))</f>
        <v>Non mesuré</v>
      </c>
      <c r="I13" s="38" t="s">
        <v>1670</v>
      </c>
    </row>
    <row r="14" customFormat="false" ht="27" hidden="false" customHeight="true" outlineLevel="0" collapsed="false">
      <c r="A14" s="47"/>
      <c r="B14" s="38"/>
      <c r="C14" s="38"/>
      <c r="D14" s="38"/>
      <c r="E14" s="38" t="s">
        <v>1669</v>
      </c>
      <c r="F14" s="38"/>
      <c r="G14" s="52"/>
      <c r="H14" s="53" t="str">
        <f aca="false">IF(COUNT(F14,G14)&lt;2,"Non mesuré",IF(OR(F14&lt;0,G14&lt;0),"À corriger",F14*G14))</f>
        <v>Non mesuré</v>
      </c>
      <c r="I14" s="38" t="s">
        <v>1670</v>
      </c>
    </row>
    <row r="15" customFormat="false" ht="27" hidden="false" customHeight="true" outlineLevel="0" collapsed="false">
      <c r="A15" s="47"/>
      <c r="B15" s="38"/>
      <c r="C15" s="38"/>
      <c r="D15" s="38"/>
      <c r="E15" s="38" t="s">
        <v>1669</v>
      </c>
      <c r="F15" s="38"/>
      <c r="G15" s="52"/>
      <c r="H15" s="53" t="str">
        <f aca="false">IF(COUNT(F15,G15)&lt;2,"Non mesuré",IF(OR(F15&lt;0,G15&lt;0),"À corriger",F15*G15))</f>
        <v>Non mesuré</v>
      </c>
      <c r="I15" s="38" t="s">
        <v>1670</v>
      </c>
    </row>
    <row r="16" customFormat="false" ht="27" hidden="false" customHeight="true" outlineLevel="0" collapsed="false">
      <c r="A16" s="47"/>
      <c r="B16" s="38"/>
      <c r="C16" s="38"/>
      <c r="D16" s="38"/>
      <c r="E16" s="38" t="s">
        <v>1669</v>
      </c>
      <c r="F16" s="38"/>
      <c r="G16" s="52"/>
      <c r="H16" s="53" t="str">
        <f aca="false">IF(COUNT(F16,G16)&lt;2,"Non mesuré",IF(OR(F16&lt;0,G16&lt;0),"À corriger",F16*G16))</f>
        <v>Non mesuré</v>
      </c>
      <c r="I16" s="38" t="s">
        <v>1670</v>
      </c>
    </row>
    <row r="17" customFormat="false" ht="27" hidden="false" customHeight="true" outlineLevel="0" collapsed="false">
      <c r="A17" s="47"/>
      <c r="B17" s="38"/>
      <c r="C17" s="38"/>
      <c r="D17" s="38"/>
      <c r="E17" s="38" t="s">
        <v>1669</v>
      </c>
      <c r="F17" s="38"/>
      <c r="G17" s="52"/>
      <c r="H17" s="53" t="str">
        <f aca="false">IF(COUNT(F17,G17)&lt;2,"Non mesuré",IF(OR(F17&lt;0,G17&lt;0),"À corriger",F17*G17))</f>
        <v>Non mesuré</v>
      </c>
      <c r="I17" s="38" t="s">
        <v>1670</v>
      </c>
    </row>
    <row r="18" customFormat="false" ht="27" hidden="false" customHeight="true" outlineLevel="0" collapsed="false">
      <c r="A18" s="47"/>
      <c r="B18" s="38"/>
      <c r="C18" s="38"/>
      <c r="D18" s="38"/>
      <c r="E18" s="38" t="s">
        <v>1669</v>
      </c>
      <c r="F18" s="38"/>
      <c r="G18" s="52"/>
      <c r="H18" s="53" t="str">
        <f aca="false">IF(COUNT(F18,G18)&lt;2,"Non mesuré",IF(OR(F18&lt;0,G18&lt;0),"À corriger",F18*G18))</f>
        <v>Non mesuré</v>
      </c>
      <c r="I18" s="38" t="s">
        <v>1670</v>
      </c>
    </row>
    <row r="19" customFormat="false" ht="27" hidden="false" customHeight="true" outlineLevel="0" collapsed="false">
      <c r="A19" s="47"/>
      <c r="B19" s="38"/>
      <c r="C19" s="38"/>
      <c r="D19" s="38"/>
      <c r="E19" s="38" t="s">
        <v>1669</v>
      </c>
      <c r="F19" s="38"/>
      <c r="G19" s="52"/>
      <c r="H19" s="53" t="str">
        <f aca="false">IF(COUNT(F19,G19)&lt;2,"Non mesuré",IF(OR(F19&lt;0,G19&lt;0),"À corriger",F19*G19))</f>
        <v>Non mesuré</v>
      </c>
      <c r="I19" s="38" t="s">
        <v>1670</v>
      </c>
    </row>
    <row r="20" customFormat="false" ht="27" hidden="false" customHeight="true" outlineLevel="0" collapsed="false">
      <c r="A20" s="47"/>
      <c r="B20" s="38"/>
      <c r="C20" s="38"/>
      <c r="D20" s="38"/>
      <c r="E20" s="38" t="s">
        <v>1669</v>
      </c>
      <c r="F20" s="38"/>
      <c r="G20" s="52"/>
      <c r="H20" s="53" t="str">
        <f aca="false">IF(COUNT(F20,G20)&lt;2,"Non mesuré",IF(OR(F20&lt;0,G20&lt;0),"À corriger",F20*G20))</f>
        <v>Non mesuré</v>
      </c>
      <c r="I20" s="38" t="s">
        <v>1670</v>
      </c>
    </row>
    <row r="21" customFormat="false" ht="27" hidden="false" customHeight="true" outlineLevel="0" collapsed="false">
      <c r="A21" s="47"/>
      <c r="B21" s="38"/>
      <c r="C21" s="38"/>
      <c r="D21" s="38"/>
      <c r="E21" s="38" t="s">
        <v>1669</v>
      </c>
      <c r="F21" s="38"/>
      <c r="G21" s="52"/>
      <c r="H21" s="53" t="str">
        <f aca="false">IF(COUNT(F21,G21)&lt;2,"Non mesuré",IF(OR(F21&lt;0,G21&lt;0),"À corriger",F21*G21))</f>
        <v>Non mesuré</v>
      </c>
      <c r="I21" s="38" t="s">
        <v>1670</v>
      </c>
    </row>
    <row r="22" customFormat="false" ht="27" hidden="false" customHeight="true" outlineLevel="0" collapsed="false">
      <c r="A22" s="47"/>
      <c r="B22" s="38"/>
      <c r="C22" s="38"/>
      <c r="D22" s="38"/>
      <c r="E22" s="38" t="s">
        <v>1669</v>
      </c>
      <c r="F22" s="38"/>
      <c r="G22" s="52"/>
      <c r="H22" s="53" t="str">
        <f aca="false">IF(COUNT(F22,G22)&lt;2,"Non mesuré",IF(OR(F22&lt;0,G22&lt;0),"À corriger",F22*G22))</f>
        <v>Non mesuré</v>
      </c>
      <c r="I22" s="38" t="s">
        <v>1670</v>
      </c>
    </row>
    <row r="23" customFormat="false" ht="27" hidden="false" customHeight="true" outlineLevel="0" collapsed="false">
      <c r="A23" s="47"/>
      <c r="B23" s="38"/>
      <c r="C23" s="38"/>
      <c r="D23" s="38"/>
      <c r="E23" s="38" t="s">
        <v>1669</v>
      </c>
      <c r="F23" s="38"/>
      <c r="G23" s="52"/>
      <c r="H23" s="53" t="str">
        <f aca="false">IF(COUNT(F23,G23)&lt;2,"Non mesuré",IF(OR(F23&lt;0,G23&lt;0),"À corriger",F23*G23))</f>
        <v>Non mesuré</v>
      </c>
      <c r="I23" s="38" t="s">
        <v>1670</v>
      </c>
    </row>
    <row r="24" customFormat="false" ht="27" hidden="false" customHeight="true" outlineLevel="0" collapsed="false">
      <c r="A24" s="47"/>
      <c r="B24" s="38"/>
      <c r="C24" s="38"/>
      <c r="D24" s="38"/>
      <c r="E24" s="38" t="s">
        <v>1669</v>
      </c>
      <c r="F24" s="38"/>
      <c r="G24" s="52"/>
      <c r="H24" s="53" t="str">
        <f aca="false">IF(COUNT(F24,G24)&lt;2,"Non mesuré",IF(OR(F24&lt;0,G24&lt;0),"À corriger",F24*G24))</f>
        <v>Non mesuré</v>
      </c>
      <c r="I24" s="38" t="s">
        <v>1670</v>
      </c>
    </row>
    <row r="25" customFormat="false" ht="27" hidden="false" customHeight="true" outlineLevel="0" collapsed="false">
      <c r="A25" s="47"/>
      <c r="B25" s="38"/>
      <c r="C25" s="38"/>
      <c r="D25" s="38"/>
      <c r="E25" s="38" t="s">
        <v>1669</v>
      </c>
      <c r="F25" s="38"/>
      <c r="G25" s="52"/>
      <c r="H25" s="53" t="str">
        <f aca="false">IF(COUNT(F25,G25)&lt;2,"Non mesuré",IF(OR(F25&lt;0,G25&lt;0),"À corriger",F25*G25))</f>
        <v>Non mesuré</v>
      </c>
      <c r="I25" s="38" t="s">
        <v>1670</v>
      </c>
    </row>
    <row r="26" customFormat="false" ht="27" hidden="false" customHeight="true" outlineLevel="0" collapsed="false">
      <c r="A26" s="47"/>
      <c r="B26" s="38"/>
      <c r="C26" s="38"/>
      <c r="D26" s="38"/>
      <c r="E26" s="38" t="s">
        <v>1669</v>
      </c>
      <c r="F26" s="38"/>
      <c r="G26" s="52"/>
      <c r="H26" s="53" t="str">
        <f aca="false">IF(COUNT(F26,G26)&lt;2,"Non mesuré",IF(OR(F26&lt;0,G26&lt;0),"À corriger",F26*G26))</f>
        <v>Non mesuré</v>
      </c>
      <c r="I26" s="38" t="s">
        <v>1670</v>
      </c>
    </row>
    <row r="27" customFormat="false" ht="27" hidden="false" customHeight="true" outlineLevel="0" collapsed="false">
      <c r="A27" s="47"/>
      <c r="B27" s="38"/>
      <c r="C27" s="38"/>
      <c r="D27" s="38"/>
      <c r="E27" s="38" t="s">
        <v>1669</v>
      </c>
      <c r="F27" s="38"/>
      <c r="G27" s="52"/>
      <c r="H27" s="53" t="str">
        <f aca="false">IF(COUNT(F27,G27)&lt;2,"Non mesuré",IF(OR(F27&lt;0,G27&lt;0),"À corriger",F27*G27))</f>
        <v>Non mesuré</v>
      </c>
      <c r="I27" s="38" t="s">
        <v>1670</v>
      </c>
    </row>
    <row r="28" customFormat="false" ht="27" hidden="false" customHeight="true" outlineLevel="0" collapsed="false">
      <c r="A28" s="47"/>
      <c r="B28" s="38"/>
      <c r="C28" s="38"/>
      <c r="D28" s="38"/>
      <c r="E28" s="38" t="s">
        <v>1669</v>
      </c>
      <c r="F28" s="38"/>
      <c r="G28" s="52"/>
      <c r="H28" s="53" t="str">
        <f aca="false">IF(COUNT(F28,G28)&lt;2,"Non mesuré",IF(OR(F28&lt;0,G28&lt;0),"À corriger",F28*G28))</f>
        <v>Non mesuré</v>
      </c>
      <c r="I28" s="38" t="s">
        <v>1670</v>
      </c>
    </row>
    <row r="29" customFormat="false" ht="27" hidden="false" customHeight="true" outlineLevel="0" collapsed="false">
      <c r="A29" s="47"/>
      <c r="B29" s="38"/>
      <c r="C29" s="38"/>
      <c r="D29" s="38"/>
      <c r="E29" s="38" t="s">
        <v>1669</v>
      </c>
      <c r="F29" s="38"/>
      <c r="G29" s="52"/>
      <c r="H29" s="53" t="str">
        <f aca="false">IF(COUNT(F29,G29)&lt;2,"Non mesuré",IF(OR(F29&lt;0,G29&lt;0),"À corriger",F29*G29))</f>
        <v>Non mesuré</v>
      </c>
      <c r="I29" s="38" t="s">
        <v>1670</v>
      </c>
    </row>
    <row r="30" customFormat="false" ht="27" hidden="false" customHeight="true" outlineLevel="0" collapsed="false">
      <c r="A30" s="47"/>
      <c r="B30" s="38"/>
      <c r="C30" s="38"/>
      <c r="D30" s="38"/>
      <c r="E30" s="38" t="s">
        <v>1669</v>
      </c>
      <c r="F30" s="38"/>
      <c r="G30" s="52"/>
      <c r="H30" s="53" t="str">
        <f aca="false">IF(COUNT(F30,G30)&lt;2,"Non mesuré",IF(OR(F30&lt;0,G30&lt;0),"À corriger",F30*G30))</f>
        <v>Non mesuré</v>
      </c>
      <c r="I30" s="38" t="s">
        <v>1670</v>
      </c>
    </row>
    <row r="31" customFormat="false" ht="27" hidden="false" customHeight="true" outlineLevel="0" collapsed="false">
      <c r="A31" s="47"/>
      <c r="B31" s="38"/>
      <c r="C31" s="38"/>
      <c r="D31" s="38"/>
      <c r="E31" s="38" t="s">
        <v>1669</v>
      </c>
      <c r="F31" s="38"/>
      <c r="G31" s="52"/>
      <c r="H31" s="53" t="str">
        <f aca="false">IF(COUNT(F31,G31)&lt;2,"Non mesuré",IF(OR(F31&lt;0,G31&lt;0),"À corriger",F31*G31))</f>
        <v>Non mesuré</v>
      </c>
      <c r="I31" s="38" t="s">
        <v>1670</v>
      </c>
    </row>
    <row r="32" customFormat="false" ht="27" hidden="false" customHeight="true" outlineLevel="0" collapsed="false">
      <c r="A32" s="47"/>
      <c r="B32" s="38"/>
      <c r="C32" s="38"/>
      <c r="D32" s="38"/>
      <c r="E32" s="38" t="s">
        <v>1669</v>
      </c>
      <c r="F32" s="38"/>
      <c r="G32" s="52"/>
      <c r="H32" s="53" t="str">
        <f aca="false">IF(COUNT(F32,G32)&lt;2,"Non mesuré",IF(OR(F32&lt;0,G32&lt;0),"À corriger",F32*G32))</f>
        <v>Non mesuré</v>
      </c>
      <c r="I32" s="38" t="s">
        <v>1670</v>
      </c>
    </row>
    <row r="33" customFormat="false" ht="27" hidden="false" customHeight="true" outlineLevel="0" collapsed="false">
      <c r="A33" s="47"/>
      <c r="B33" s="38"/>
      <c r="C33" s="38"/>
      <c r="D33" s="38"/>
      <c r="E33" s="38" t="s">
        <v>1669</v>
      </c>
      <c r="F33" s="38"/>
      <c r="G33" s="52"/>
      <c r="H33" s="53" t="str">
        <f aca="false">IF(COUNT(F33,G33)&lt;2,"Non mesuré",IF(OR(F33&lt;0,G33&lt;0),"À corriger",F33*G33))</f>
        <v>Non mesuré</v>
      </c>
      <c r="I33" s="38" t="s">
        <v>1670</v>
      </c>
    </row>
    <row r="34" customFormat="false" ht="27" hidden="false" customHeight="true" outlineLevel="0" collapsed="false">
      <c r="A34" s="47"/>
      <c r="B34" s="38"/>
      <c r="C34" s="38"/>
      <c r="D34" s="38"/>
      <c r="E34" s="38" t="s">
        <v>1669</v>
      </c>
      <c r="F34" s="38"/>
      <c r="G34" s="52"/>
      <c r="H34" s="53" t="str">
        <f aca="false">IF(COUNT(F34,G34)&lt;2,"Non mesuré",IF(OR(F34&lt;0,G34&lt;0),"À corriger",F34*G34))</f>
        <v>Non mesuré</v>
      </c>
      <c r="I34" s="38" t="s">
        <v>1670</v>
      </c>
    </row>
    <row r="35" customFormat="false" ht="27" hidden="false" customHeight="true" outlineLevel="0" collapsed="false">
      <c r="A35" s="47"/>
      <c r="B35" s="38"/>
      <c r="C35" s="38"/>
      <c r="D35" s="38"/>
      <c r="E35" s="38" t="s">
        <v>1669</v>
      </c>
      <c r="F35" s="38"/>
      <c r="G35" s="52"/>
      <c r="H35" s="53" t="str">
        <f aca="false">IF(COUNT(F35,G35)&lt;2,"Non mesuré",IF(OR(F35&lt;0,G35&lt;0),"À corriger",F35*G35))</f>
        <v>Non mesuré</v>
      </c>
      <c r="I35" s="38" t="s">
        <v>1670</v>
      </c>
    </row>
    <row r="36" customFormat="false" ht="27" hidden="false" customHeight="true" outlineLevel="0" collapsed="false">
      <c r="A36" s="47"/>
      <c r="B36" s="38"/>
      <c r="C36" s="38"/>
      <c r="D36" s="38"/>
      <c r="E36" s="38" t="s">
        <v>1669</v>
      </c>
      <c r="F36" s="38"/>
      <c r="G36" s="52"/>
      <c r="H36" s="53" t="str">
        <f aca="false">IF(COUNT(F36,G36)&lt;2,"Non mesuré",IF(OR(F36&lt;0,G36&lt;0),"À corriger",F36*G36))</f>
        <v>Non mesuré</v>
      </c>
      <c r="I36" s="38" t="s">
        <v>1670</v>
      </c>
    </row>
    <row r="37" customFormat="false" ht="27" hidden="false" customHeight="true" outlineLevel="0" collapsed="false">
      <c r="A37" s="47"/>
      <c r="B37" s="38"/>
      <c r="C37" s="38"/>
      <c r="D37" s="38"/>
      <c r="E37" s="38" t="s">
        <v>1669</v>
      </c>
      <c r="F37" s="38"/>
      <c r="G37" s="52"/>
      <c r="H37" s="53" t="str">
        <f aca="false">IF(COUNT(F37,G37)&lt;2,"Non mesuré",IF(OR(F37&lt;0,G37&lt;0),"À corriger",F37*G37))</f>
        <v>Non mesuré</v>
      </c>
      <c r="I37" s="38" t="s">
        <v>1670</v>
      </c>
    </row>
    <row r="38" customFormat="false" ht="27" hidden="false" customHeight="true" outlineLevel="0" collapsed="false">
      <c r="A38" s="47"/>
      <c r="B38" s="38"/>
      <c r="C38" s="38"/>
      <c r="D38" s="38"/>
      <c r="E38" s="38" t="s">
        <v>1669</v>
      </c>
      <c r="F38" s="38"/>
      <c r="G38" s="52"/>
      <c r="H38" s="53" t="str">
        <f aca="false">IF(COUNT(F38,G38)&lt;2,"Non mesuré",IF(OR(F38&lt;0,G38&lt;0),"À corriger",F38*G38))</f>
        <v>Non mesuré</v>
      </c>
      <c r="I38" s="38" t="s">
        <v>1670</v>
      </c>
    </row>
    <row r="39" customFormat="false" ht="27" hidden="false" customHeight="true" outlineLevel="0" collapsed="false">
      <c r="A39" s="47"/>
      <c r="B39" s="38"/>
      <c r="C39" s="38"/>
      <c r="D39" s="38"/>
      <c r="E39" s="38" t="s">
        <v>1669</v>
      </c>
      <c r="F39" s="38"/>
      <c r="G39" s="52"/>
      <c r="H39" s="53" t="str">
        <f aca="false">IF(COUNT(F39,G39)&lt;2,"Non mesuré",IF(OR(F39&lt;0,G39&lt;0),"À corriger",F39*G39))</f>
        <v>Non mesuré</v>
      </c>
      <c r="I39" s="38" t="s">
        <v>1670</v>
      </c>
    </row>
    <row r="40" customFormat="false" ht="27" hidden="false" customHeight="true" outlineLevel="0" collapsed="false">
      <c r="A40" s="47"/>
      <c r="B40" s="38"/>
      <c r="C40" s="38"/>
      <c r="D40" s="38"/>
      <c r="E40" s="38" t="s">
        <v>1669</v>
      </c>
      <c r="F40" s="38"/>
      <c r="G40" s="52"/>
      <c r="H40" s="53" t="str">
        <f aca="false">IF(COUNT(F40,G40)&lt;2,"Non mesuré",IF(OR(F40&lt;0,G40&lt;0),"À corriger",F40*G40))</f>
        <v>Non mesuré</v>
      </c>
      <c r="I40" s="38" t="s">
        <v>1670</v>
      </c>
    </row>
    <row r="41" customFormat="false" ht="27" hidden="false" customHeight="true" outlineLevel="0" collapsed="false">
      <c r="A41" s="47"/>
      <c r="B41" s="38"/>
      <c r="C41" s="38"/>
      <c r="D41" s="38"/>
      <c r="E41" s="38" t="s">
        <v>1669</v>
      </c>
      <c r="F41" s="38"/>
      <c r="G41" s="52"/>
      <c r="H41" s="53" t="str">
        <f aca="false">IF(COUNT(F41,G41)&lt;2,"Non mesuré",IF(OR(F41&lt;0,G41&lt;0),"À corriger",F41*G41))</f>
        <v>Non mesuré</v>
      </c>
      <c r="I41" s="38" t="s">
        <v>1670</v>
      </c>
    </row>
    <row r="42" customFormat="false" ht="27" hidden="false" customHeight="true" outlineLevel="0" collapsed="false">
      <c r="A42" s="47"/>
      <c r="B42" s="38"/>
      <c r="C42" s="38"/>
      <c r="D42" s="38"/>
      <c r="E42" s="38" t="s">
        <v>1669</v>
      </c>
      <c r="F42" s="38"/>
      <c r="G42" s="52"/>
      <c r="H42" s="53" t="str">
        <f aca="false">IF(COUNT(F42,G42)&lt;2,"Non mesuré",IF(OR(F42&lt;0,G42&lt;0),"À corriger",F42*G42))</f>
        <v>Non mesuré</v>
      </c>
      <c r="I42" s="38" t="s">
        <v>1670</v>
      </c>
    </row>
    <row r="43" customFormat="false" ht="27" hidden="false" customHeight="true" outlineLevel="0" collapsed="false">
      <c r="A43" s="47"/>
      <c r="B43" s="38"/>
      <c r="C43" s="38"/>
      <c r="D43" s="38"/>
      <c r="E43" s="38" t="s">
        <v>1669</v>
      </c>
      <c r="F43" s="38"/>
      <c r="G43" s="52"/>
      <c r="H43" s="53" t="str">
        <f aca="false">IF(COUNT(F43,G43)&lt;2,"Non mesuré",IF(OR(F43&lt;0,G43&lt;0),"À corriger",F43*G43))</f>
        <v>Non mesuré</v>
      </c>
      <c r="I43" s="38" t="s">
        <v>1670</v>
      </c>
    </row>
    <row r="44" customFormat="false" ht="27" hidden="false" customHeight="true" outlineLevel="0" collapsed="false">
      <c r="A44" s="47"/>
      <c r="B44" s="38"/>
      <c r="C44" s="38"/>
      <c r="D44" s="38"/>
      <c r="E44" s="38" t="s">
        <v>1669</v>
      </c>
      <c r="F44" s="38"/>
      <c r="G44" s="52"/>
      <c r="H44" s="53" t="str">
        <f aca="false">IF(COUNT(F44,G44)&lt;2,"Non mesuré",IF(OR(F44&lt;0,G44&lt;0),"À corriger",F44*G44))</f>
        <v>Non mesuré</v>
      </c>
      <c r="I44" s="38" t="s">
        <v>1670</v>
      </c>
    </row>
    <row r="45" customFormat="false" ht="27" hidden="false" customHeight="true" outlineLevel="0" collapsed="false">
      <c r="A45" s="47"/>
      <c r="B45" s="38"/>
      <c r="C45" s="38"/>
      <c r="D45" s="38"/>
      <c r="E45" s="38" t="s">
        <v>1669</v>
      </c>
      <c r="F45" s="38"/>
      <c r="G45" s="52"/>
      <c r="H45" s="53" t="str">
        <f aca="false">IF(COUNT(F45,G45)&lt;2,"Non mesuré",IF(OR(F45&lt;0,G45&lt;0),"À corriger",F45*G45))</f>
        <v>Non mesuré</v>
      </c>
      <c r="I45" s="38" t="s">
        <v>1670</v>
      </c>
    </row>
    <row r="46" customFormat="false" ht="27" hidden="false" customHeight="true" outlineLevel="0" collapsed="false">
      <c r="A46" s="47"/>
      <c r="B46" s="38"/>
      <c r="C46" s="38"/>
      <c r="D46" s="38"/>
      <c r="E46" s="38" t="s">
        <v>1669</v>
      </c>
      <c r="F46" s="38"/>
      <c r="G46" s="52"/>
      <c r="H46" s="53" t="str">
        <f aca="false">IF(COUNT(F46,G46)&lt;2,"Non mesuré",IF(OR(F46&lt;0,G46&lt;0),"À corriger",F46*G46))</f>
        <v>Non mesuré</v>
      </c>
      <c r="I46" s="38" t="s">
        <v>1670</v>
      </c>
    </row>
    <row r="47" customFormat="false" ht="27" hidden="false" customHeight="true" outlineLevel="0" collapsed="false">
      <c r="A47" s="47"/>
      <c r="B47" s="38"/>
      <c r="C47" s="38"/>
      <c r="D47" s="38"/>
      <c r="E47" s="38" t="s">
        <v>1669</v>
      </c>
      <c r="F47" s="38"/>
      <c r="G47" s="52"/>
      <c r="H47" s="53" t="str">
        <f aca="false">IF(COUNT(F47,G47)&lt;2,"Non mesuré",IF(OR(F47&lt;0,G47&lt;0),"À corriger",F47*G47))</f>
        <v>Non mesuré</v>
      </c>
      <c r="I47" s="38" t="s">
        <v>1670</v>
      </c>
    </row>
    <row r="48" customFormat="false" ht="27" hidden="false" customHeight="true" outlineLevel="0" collapsed="false">
      <c r="A48" s="47"/>
      <c r="B48" s="38"/>
      <c r="C48" s="38"/>
      <c r="D48" s="38"/>
      <c r="E48" s="38" t="s">
        <v>1669</v>
      </c>
      <c r="F48" s="38"/>
      <c r="G48" s="52"/>
      <c r="H48" s="53" t="str">
        <f aca="false">IF(COUNT(F48,G48)&lt;2,"Non mesuré",IF(OR(F48&lt;0,G48&lt;0),"À corriger",F48*G48))</f>
        <v>Non mesuré</v>
      </c>
      <c r="I48" s="38" t="s">
        <v>1670</v>
      </c>
    </row>
    <row r="49" customFormat="false" ht="27" hidden="false" customHeight="true" outlineLevel="0" collapsed="false">
      <c r="A49" s="47"/>
      <c r="B49" s="38"/>
      <c r="C49" s="38"/>
      <c r="D49" s="38"/>
      <c r="E49" s="38" t="s">
        <v>1669</v>
      </c>
      <c r="F49" s="38"/>
      <c r="G49" s="52"/>
      <c r="H49" s="53" t="str">
        <f aca="false">IF(COUNT(F49,G49)&lt;2,"Non mesuré",IF(OR(F49&lt;0,G49&lt;0),"À corriger",F49*G49))</f>
        <v>Non mesuré</v>
      </c>
      <c r="I49" s="38" t="s">
        <v>1670</v>
      </c>
    </row>
    <row r="50" customFormat="false" ht="27" hidden="false" customHeight="true" outlineLevel="0" collapsed="false">
      <c r="A50" s="47"/>
      <c r="B50" s="38"/>
      <c r="C50" s="38"/>
      <c r="D50" s="38"/>
      <c r="E50" s="38" t="s">
        <v>1669</v>
      </c>
      <c r="F50" s="38"/>
      <c r="G50" s="52"/>
      <c r="H50" s="53" t="str">
        <f aca="false">IF(COUNT(F50,G50)&lt;2,"Non mesuré",IF(OR(F50&lt;0,G50&lt;0),"À corriger",F50*G50))</f>
        <v>Non mesuré</v>
      </c>
      <c r="I50" s="38" t="s">
        <v>1670</v>
      </c>
    </row>
    <row r="51" customFormat="false" ht="27" hidden="false" customHeight="true" outlineLevel="0" collapsed="false">
      <c r="A51" s="47"/>
      <c r="B51" s="38"/>
      <c r="C51" s="38"/>
      <c r="D51" s="38"/>
      <c r="E51" s="38" t="s">
        <v>1669</v>
      </c>
      <c r="F51" s="38"/>
      <c r="G51" s="52"/>
      <c r="H51" s="53" t="str">
        <f aca="false">IF(COUNT(F51,G51)&lt;2,"Non mesuré",IF(OR(F51&lt;0,G51&lt;0),"À corriger",F51*G51))</f>
        <v>Non mesuré</v>
      </c>
      <c r="I51" s="38" t="s">
        <v>1670</v>
      </c>
    </row>
    <row r="52" customFormat="false" ht="27" hidden="false" customHeight="true" outlineLevel="0" collapsed="false">
      <c r="A52" s="47"/>
      <c r="B52" s="38"/>
      <c r="C52" s="38"/>
      <c r="D52" s="38"/>
      <c r="E52" s="38" t="s">
        <v>1669</v>
      </c>
      <c r="F52" s="38"/>
      <c r="G52" s="52"/>
      <c r="H52" s="53" t="str">
        <f aca="false">IF(COUNT(F52,G52)&lt;2,"Non mesuré",IF(OR(F52&lt;0,G52&lt;0),"À corriger",F52*G52))</f>
        <v>Non mesuré</v>
      </c>
      <c r="I52" s="38" t="s">
        <v>1670</v>
      </c>
    </row>
    <row r="53" customFormat="false" ht="27" hidden="false" customHeight="true" outlineLevel="0" collapsed="false">
      <c r="A53" s="47"/>
      <c r="B53" s="38"/>
      <c r="C53" s="38"/>
      <c r="D53" s="38"/>
      <c r="E53" s="38" t="s">
        <v>1669</v>
      </c>
      <c r="F53" s="38"/>
      <c r="G53" s="52"/>
      <c r="H53" s="53" t="str">
        <f aca="false">IF(COUNT(F53,G53)&lt;2,"Non mesuré",IF(OR(F53&lt;0,G53&lt;0),"À corriger",F53*G53))</f>
        <v>Non mesuré</v>
      </c>
      <c r="I53" s="38" t="s">
        <v>1670</v>
      </c>
    </row>
    <row r="54" customFormat="false" ht="27" hidden="false" customHeight="true" outlineLevel="0" collapsed="false">
      <c r="A54" s="47"/>
      <c r="B54" s="38"/>
      <c r="C54" s="38"/>
      <c r="D54" s="38"/>
      <c r="E54" s="38" t="s">
        <v>1669</v>
      </c>
      <c r="F54" s="38"/>
      <c r="G54" s="52"/>
      <c r="H54" s="53" t="str">
        <f aca="false">IF(COUNT(F54,G54)&lt;2,"Non mesuré",IF(OR(F54&lt;0,G54&lt;0),"À corriger",F54*G54))</f>
        <v>Non mesuré</v>
      </c>
      <c r="I54" s="38" t="s">
        <v>1670</v>
      </c>
    </row>
    <row r="55" customFormat="false" ht="27" hidden="false" customHeight="true" outlineLevel="0" collapsed="false">
      <c r="A55" s="47"/>
      <c r="B55" s="38"/>
      <c r="C55" s="38"/>
      <c r="D55" s="38"/>
      <c r="E55" s="38" t="s">
        <v>1669</v>
      </c>
      <c r="F55" s="38"/>
      <c r="G55" s="52"/>
      <c r="H55" s="53" t="str">
        <f aca="false">IF(COUNT(F55,G55)&lt;2,"Non mesuré",IF(OR(F55&lt;0,G55&lt;0),"À corriger",F55*G55))</f>
        <v>Non mesuré</v>
      </c>
      <c r="I55" s="38" t="s">
        <v>1670</v>
      </c>
    </row>
    <row r="56" customFormat="false" ht="27" hidden="false" customHeight="true" outlineLevel="0" collapsed="false">
      <c r="A56" s="47"/>
      <c r="B56" s="38"/>
      <c r="C56" s="38"/>
      <c r="D56" s="38"/>
      <c r="E56" s="38" t="s">
        <v>1669</v>
      </c>
      <c r="F56" s="38"/>
      <c r="G56" s="52"/>
      <c r="H56" s="53" t="str">
        <f aca="false">IF(COUNT(F56,G56)&lt;2,"Non mesuré",IF(OR(F56&lt;0,G56&lt;0),"À corriger",F56*G56))</f>
        <v>Non mesuré</v>
      </c>
      <c r="I56" s="38" t="s">
        <v>1670</v>
      </c>
    </row>
    <row r="57" customFormat="false" ht="27" hidden="false" customHeight="true" outlineLevel="0" collapsed="false">
      <c r="A57" s="48"/>
      <c r="B57" s="42"/>
      <c r="C57" s="42"/>
      <c r="D57" s="42"/>
      <c r="E57" s="42"/>
      <c r="F57" s="42"/>
      <c r="G57" s="54"/>
      <c r="H57" s="55" t="str">
        <f aca="false">IF(COUNT(F57,G57)&lt;2,"Non mesuré",IF(OR(F57&lt;0,G57&lt;0),"À corriger",F57*G57))</f>
        <v>Non mesuré</v>
      </c>
      <c r="I57" s="42"/>
    </row>
    <row r="58" customFormat="false" ht="27" hidden="false" customHeight="true" outlineLevel="0" collapsed="false">
      <c r="A58" s="48"/>
      <c r="B58" s="42"/>
      <c r="C58" s="42"/>
      <c r="D58" s="42"/>
      <c r="E58" s="42"/>
      <c r="F58" s="42"/>
      <c r="G58" s="54"/>
      <c r="H58" s="55" t="str">
        <f aca="false">IF(COUNT(F58,G58)&lt;2,"Non mesuré",IF(OR(F58&lt;0,G58&lt;0),"À corriger",F58*G58))</f>
        <v>Non mesuré</v>
      </c>
      <c r="I58" s="42"/>
    </row>
    <row r="59" customFormat="false" ht="27" hidden="false" customHeight="true" outlineLevel="0" collapsed="false">
      <c r="A59" s="48"/>
      <c r="B59" s="42"/>
      <c r="C59" s="42"/>
      <c r="D59" s="42"/>
      <c r="E59" s="42"/>
      <c r="F59" s="42"/>
      <c r="G59" s="54"/>
      <c r="H59" s="55" t="str">
        <f aca="false">IF(COUNT(F59,G59)&lt;2,"Non mesuré",IF(OR(F59&lt;0,G59&lt;0),"À corriger",F59*G59))</f>
        <v>Non mesuré</v>
      </c>
      <c r="I59" s="42"/>
    </row>
    <row r="60" customFormat="false" ht="27" hidden="false" customHeight="true" outlineLevel="0" collapsed="false">
      <c r="A60" s="48"/>
      <c r="B60" s="42"/>
      <c r="C60" s="42"/>
      <c r="D60" s="42"/>
      <c r="E60" s="42"/>
      <c r="F60" s="42"/>
      <c r="G60" s="54"/>
      <c r="H60" s="55" t="str">
        <f aca="false">IF(COUNT(F60,G60)&lt;2,"Non mesuré",IF(OR(F60&lt;0,G60&lt;0),"À corriger",F60*G60))</f>
        <v>Non mesuré</v>
      </c>
      <c r="I60" s="42"/>
    </row>
    <row r="61" customFormat="false" ht="27" hidden="false" customHeight="true" outlineLevel="0" collapsed="false">
      <c r="A61" s="48"/>
      <c r="B61" s="42"/>
      <c r="C61" s="42"/>
      <c r="D61" s="42"/>
      <c r="E61" s="42"/>
      <c r="F61" s="42"/>
      <c r="G61" s="54"/>
      <c r="H61" s="55" t="str">
        <f aca="false">IF(COUNT(F61,G61)&lt;2,"Non mesuré",IF(OR(F61&lt;0,G61&lt;0),"À corriger",F61*G61))</f>
        <v>Non mesuré</v>
      </c>
      <c r="I61" s="42"/>
    </row>
    <row r="62" customFormat="false" ht="27" hidden="false" customHeight="true" outlineLevel="0" collapsed="false">
      <c r="A62" s="48"/>
      <c r="B62" s="42"/>
      <c r="C62" s="42"/>
      <c r="D62" s="42"/>
      <c r="E62" s="42"/>
      <c r="F62" s="42"/>
      <c r="G62" s="54"/>
      <c r="H62" s="55" t="str">
        <f aca="false">IF(COUNT(F62,G62)&lt;2,"Non mesuré",IF(OR(F62&lt;0,G62&lt;0),"À corriger",F62*G62))</f>
        <v>Non mesuré</v>
      </c>
      <c r="I62" s="42"/>
    </row>
    <row r="63" customFormat="false" ht="27" hidden="false" customHeight="true" outlineLevel="0" collapsed="false">
      <c r="A63" s="48"/>
      <c r="B63" s="42"/>
      <c r="C63" s="42"/>
      <c r="D63" s="42"/>
      <c r="E63" s="42"/>
      <c r="F63" s="42"/>
      <c r="G63" s="54"/>
      <c r="H63" s="55" t="str">
        <f aca="false">IF(COUNT(F63,G63)&lt;2,"Non mesuré",IF(OR(F63&lt;0,G63&lt;0),"À corriger",F63*G63))</f>
        <v>Non mesuré</v>
      </c>
      <c r="I63" s="42"/>
    </row>
    <row r="64" customFormat="false" ht="27" hidden="false" customHeight="true" outlineLevel="0" collapsed="false">
      <c r="A64" s="48"/>
      <c r="B64" s="42"/>
      <c r="C64" s="42"/>
      <c r="D64" s="42"/>
      <c r="E64" s="42"/>
      <c r="F64" s="42"/>
      <c r="G64" s="54"/>
      <c r="H64" s="55" t="str">
        <f aca="false">IF(COUNT(F64,G64)&lt;2,"Non mesuré",IF(OR(F64&lt;0,G64&lt;0),"À corriger",F64*G64))</f>
        <v>Non mesuré</v>
      </c>
      <c r="I64" s="42"/>
    </row>
    <row r="65" customFormat="false" ht="27" hidden="false" customHeight="true" outlineLevel="0" collapsed="false">
      <c r="A65" s="48"/>
      <c r="B65" s="42"/>
      <c r="C65" s="42"/>
      <c r="D65" s="42"/>
      <c r="E65" s="42"/>
      <c r="F65" s="42"/>
      <c r="G65" s="54"/>
      <c r="H65" s="55" t="str">
        <f aca="false">IF(COUNT(F65,G65)&lt;2,"Non mesuré",IF(OR(F65&lt;0,G65&lt;0),"À corriger",F65*G65))</f>
        <v>Non mesuré</v>
      </c>
      <c r="I65" s="42"/>
    </row>
    <row r="66" customFormat="false" ht="27" hidden="false" customHeight="true" outlineLevel="0" collapsed="false">
      <c r="A66" s="48"/>
      <c r="B66" s="42"/>
      <c r="C66" s="42"/>
      <c r="D66" s="42"/>
      <c r="E66" s="42"/>
      <c r="F66" s="42"/>
      <c r="G66" s="54"/>
      <c r="H66" s="55" t="str">
        <f aca="false">IF(COUNT(F66,G66)&lt;2,"Non mesuré",IF(OR(F66&lt;0,G66&lt;0),"À corriger",F66*G66))</f>
        <v>Non mesuré</v>
      </c>
      <c r="I66" s="42"/>
    </row>
    <row r="67" customFormat="false" ht="27" hidden="false" customHeight="true" outlineLevel="0" collapsed="false">
      <c r="A67" s="48"/>
      <c r="B67" s="42"/>
      <c r="C67" s="42"/>
      <c r="D67" s="42"/>
      <c r="E67" s="42"/>
      <c r="F67" s="42"/>
      <c r="G67" s="54"/>
      <c r="H67" s="55" t="str">
        <f aca="false">IF(COUNT(F67,G67)&lt;2,"Non mesuré",IF(OR(F67&lt;0,G67&lt;0),"À corriger",F67*G67))</f>
        <v>Non mesuré</v>
      </c>
      <c r="I67" s="42"/>
    </row>
    <row r="68" customFormat="false" ht="27" hidden="false" customHeight="true" outlineLevel="0" collapsed="false">
      <c r="A68" s="48"/>
      <c r="B68" s="42"/>
      <c r="C68" s="42"/>
      <c r="D68" s="42"/>
      <c r="E68" s="42"/>
      <c r="F68" s="42"/>
      <c r="G68" s="54"/>
      <c r="H68" s="55" t="str">
        <f aca="false">IF(COUNT(F68,G68)&lt;2,"Non mesuré",IF(OR(F68&lt;0,G68&lt;0),"À corriger",F68*G68))</f>
        <v>Non mesuré</v>
      </c>
      <c r="I68" s="42"/>
    </row>
    <row r="69" customFormat="false" ht="27" hidden="false" customHeight="true" outlineLevel="0" collapsed="false">
      <c r="A69" s="48"/>
      <c r="B69" s="42"/>
      <c r="C69" s="42"/>
      <c r="D69" s="42"/>
      <c r="E69" s="42"/>
      <c r="F69" s="42"/>
      <c r="G69" s="54"/>
      <c r="H69" s="55" t="str">
        <f aca="false">IF(COUNT(F69,G69)&lt;2,"Non mesuré",IF(OR(F69&lt;0,G69&lt;0),"À corriger",F69*G69))</f>
        <v>Non mesuré</v>
      </c>
      <c r="I69" s="42"/>
    </row>
    <row r="70" customFormat="false" ht="27" hidden="false" customHeight="true" outlineLevel="0" collapsed="false">
      <c r="A70" s="48"/>
      <c r="B70" s="42"/>
      <c r="C70" s="42"/>
      <c r="D70" s="42"/>
      <c r="E70" s="42"/>
      <c r="F70" s="42"/>
      <c r="G70" s="54"/>
      <c r="H70" s="55" t="str">
        <f aca="false">IF(COUNT(F70,G70)&lt;2,"Non mesuré",IF(OR(F70&lt;0,G70&lt;0),"À corriger",F70*G70))</f>
        <v>Non mesuré</v>
      </c>
      <c r="I70" s="42"/>
    </row>
    <row r="71" customFormat="false" ht="27" hidden="false" customHeight="true" outlineLevel="0" collapsed="false">
      <c r="A71" s="48"/>
      <c r="B71" s="42"/>
      <c r="C71" s="42"/>
      <c r="D71" s="42"/>
      <c r="E71" s="42"/>
      <c r="F71" s="42"/>
      <c r="G71" s="54"/>
      <c r="H71" s="55" t="str">
        <f aca="false">IF(COUNT(F71,G71)&lt;2,"Non mesuré",IF(OR(F71&lt;0,G71&lt;0),"À corriger",F71*G71))</f>
        <v>Non mesuré</v>
      </c>
      <c r="I71" s="42"/>
    </row>
    <row r="72" customFormat="false" ht="27" hidden="false" customHeight="true" outlineLevel="0" collapsed="false">
      <c r="A72" s="48"/>
      <c r="B72" s="42"/>
      <c r="C72" s="42"/>
      <c r="D72" s="42"/>
      <c r="E72" s="42"/>
      <c r="F72" s="42"/>
      <c r="G72" s="54"/>
      <c r="H72" s="55" t="str">
        <f aca="false">IF(COUNT(F72,G72)&lt;2,"Non mesuré",IF(OR(F72&lt;0,G72&lt;0),"À corriger",F72*G72))</f>
        <v>Non mesuré</v>
      </c>
      <c r="I72" s="42"/>
    </row>
    <row r="73" customFormat="false" ht="27" hidden="false" customHeight="true" outlineLevel="0" collapsed="false">
      <c r="A73" s="48"/>
      <c r="B73" s="42"/>
      <c r="C73" s="42"/>
      <c r="D73" s="42"/>
      <c r="E73" s="42"/>
      <c r="F73" s="42"/>
      <c r="G73" s="54"/>
      <c r="H73" s="55" t="str">
        <f aca="false">IF(COUNT(F73,G73)&lt;2,"Non mesuré",IF(OR(F73&lt;0,G73&lt;0),"À corriger",F73*G73))</f>
        <v>Non mesuré</v>
      </c>
      <c r="I73" s="42"/>
    </row>
    <row r="74" customFormat="false" ht="27" hidden="false" customHeight="true" outlineLevel="0" collapsed="false">
      <c r="A74" s="48"/>
      <c r="B74" s="42"/>
      <c r="C74" s="42"/>
      <c r="D74" s="42"/>
      <c r="E74" s="42"/>
      <c r="F74" s="42"/>
      <c r="G74" s="54"/>
      <c r="H74" s="55" t="str">
        <f aca="false">IF(COUNT(F74,G74)&lt;2,"Non mesuré",IF(OR(F74&lt;0,G74&lt;0),"À corriger",F74*G74))</f>
        <v>Non mesuré</v>
      </c>
      <c r="I74" s="42"/>
    </row>
    <row r="75" customFormat="false" ht="27" hidden="false" customHeight="true" outlineLevel="0" collapsed="false">
      <c r="A75" s="48"/>
      <c r="B75" s="42"/>
      <c r="C75" s="42"/>
      <c r="D75" s="42"/>
      <c r="E75" s="42"/>
      <c r="F75" s="42"/>
      <c r="G75" s="54"/>
      <c r="H75" s="55" t="str">
        <f aca="false">IF(COUNT(F75,G75)&lt;2,"Non mesuré",IF(OR(F75&lt;0,G75&lt;0),"À corriger",F75*G75))</f>
        <v>Non mesuré</v>
      </c>
      <c r="I75" s="42"/>
    </row>
    <row r="76" customFormat="false" ht="27" hidden="false" customHeight="true" outlineLevel="0" collapsed="false">
      <c r="A76" s="48"/>
      <c r="B76" s="42"/>
      <c r="C76" s="42"/>
      <c r="D76" s="42"/>
      <c r="E76" s="42"/>
      <c r="F76" s="42"/>
      <c r="G76" s="54"/>
      <c r="H76" s="55" t="str">
        <f aca="false">IF(COUNT(F76,G76)&lt;2,"Non mesuré",IF(OR(F76&lt;0,G76&lt;0),"À corriger",F76*G76))</f>
        <v>Non mesuré</v>
      </c>
      <c r="I76" s="42"/>
    </row>
    <row r="77" customFormat="false" ht="27" hidden="false" customHeight="true" outlineLevel="0" collapsed="false">
      <c r="A77" s="48"/>
      <c r="B77" s="42"/>
      <c r="C77" s="42"/>
      <c r="D77" s="42"/>
      <c r="E77" s="42"/>
      <c r="F77" s="42"/>
      <c r="G77" s="54"/>
      <c r="H77" s="55" t="str">
        <f aca="false">IF(COUNT(F77,G77)&lt;2,"Non mesuré",IF(OR(F77&lt;0,G77&lt;0),"À corriger",F77*G77))</f>
        <v>Non mesuré</v>
      </c>
      <c r="I77" s="42"/>
    </row>
    <row r="78" customFormat="false" ht="27" hidden="false" customHeight="true" outlineLevel="0" collapsed="false">
      <c r="A78" s="48"/>
      <c r="B78" s="42"/>
      <c r="C78" s="42"/>
      <c r="D78" s="42"/>
      <c r="E78" s="42"/>
      <c r="F78" s="42"/>
      <c r="G78" s="54"/>
      <c r="H78" s="55" t="str">
        <f aca="false">IF(COUNT(F78,G78)&lt;2,"Non mesuré",IF(OR(F78&lt;0,G78&lt;0),"À corriger",F78*G78))</f>
        <v>Non mesuré</v>
      </c>
      <c r="I78" s="42"/>
    </row>
    <row r="79" customFormat="false" ht="27" hidden="false" customHeight="true" outlineLevel="0" collapsed="false">
      <c r="A79" s="48"/>
      <c r="B79" s="42"/>
      <c r="C79" s="42"/>
      <c r="D79" s="42"/>
      <c r="E79" s="42"/>
      <c r="F79" s="42"/>
      <c r="G79" s="54"/>
      <c r="H79" s="55" t="str">
        <f aca="false">IF(COUNT(F79,G79)&lt;2,"Non mesuré",IF(OR(F79&lt;0,G79&lt;0),"À corriger",F79*G79))</f>
        <v>Non mesuré</v>
      </c>
      <c r="I79" s="42"/>
    </row>
    <row r="80" customFormat="false" ht="27" hidden="false" customHeight="true" outlineLevel="0" collapsed="false">
      <c r="A80" s="48"/>
      <c r="B80" s="42"/>
      <c r="C80" s="42"/>
      <c r="D80" s="42"/>
      <c r="E80" s="42"/>
      <c r="F80" s="42"/>
      <c r="G80" s="54"/>
      <c r="H80" s="55" t="str">
        <f aca="false">IF(COUNT(F80,G80)&lt;2,"Non mesuré",IF(OR(F80&lt;0,G80&lt;0),"À corriger",F80*G80))</f>
        <v>Non mesuré</v>
      </c>
      <c r="I80" s="42"/>
    </row>
    <row r="81" customFormat="false" ht="27" hidden="false" customHeight="true" outlineLevel="0" collapsed="false">
      <c r="A81" s="48"/>
      <c r="B81" s="42"/>
      <c r="C81" s="42"/>
      <c r="D81" s="42"/>
      <c r="E81" s="42"/>
      <c r="F81" s="42"/>
      <c r="G81" s="54"/>
      <c r="H81" s="55" t="str">
        <f aca="false">IF(COUNT(F81,G81)&lt;2,"Non mesuré",IF(OR(F81&lt;0,G81&lt;0),"À corriger",F81*G81))</f>
        <v>Non mesuré</v>
      </c>
      <c r="I81" s="42"/>
    </row>
    <row r="82" customFormat="false" ht="27" hidden="false" customHeight="true" outlineLevel="0" collapsed="false">
      <c r="A82" s="48"/>
      <c r="B82" s="42"/>
      <c r="C82" s="42"/>
      <c r="D82" s="42"/>
      <c r="E82" s="42"/>
      <c r="F82" s="42"/>
      <c r="G82" s="54"/>
      <c r="H82" s="55" t="str">
        <f aca="false">IF(COUNT(F82,G82)&lt;2,"Non mesuré",IF(OR(F82&lt;0,G82&lt;0),"À corriger",F82*G82))</f>
        <v>Non mesuré</v>
      </c>
      <c r="I82" s="42"/>
    </row>
    <row r="83" customFormat="false" ht="27" hidden="false" customHeight="true" outlineLevel="0" collapsed="false">
      <c r="A83" s="48"/>
      <c r="B83" s="42"/>
      <c r="C83" s="42"/>
      <c r="D83" s="42"/>
      <c r="E83" s="42"/>
      <c r="F83" s="42"/>
      <c r="G83" s="54"/>
      <c r="H83" s="55" t="str">
        <f aca="false">IF(COUNT(F83,G83)&lt;2,"Non mesuré",IF(OR(F83&lt;0,G83&lt;0),"À corriger",F83*G83))</f>
        <v>Non mesuré</v>
      </c>
      <c r="I83" s="42"/>
    </row>
    <row r="84" customFormat="false" ht="27" hidden="false" customHeight="true" outlineLevel="0" collapsed="false">
      <c r="A84" s="48"/>
      <c r="B84" s="42"/>
      <c r="C84" s="42"/>
      <c r="D84" s="42"/>
      <c r="E84" s="42"/>
      <c r="F84" s="42"/>
      <c r="G84" s="54"/>
      <c r="H84" s="55" t="str">
        <f aca="false">IF(COUNT(F84,G84)&lt;2,"Non mesuré",IF(OR(F84&lt;0,G84&lt;0),"À corriger",F84*G84))</f>
        <v>Non mesuré</v>
      </c>
      <c r="I84" s="42"/>
    </row>
    <row r="85" customFormat="false" ht="27" hidden="false" customHeight="true" outlineLevel="0" collapsed="false">
      <c r="A85" s="48"/>
      <c r="B85" s="42"/>
      <c r="C85" s="42"/>
      <c r="D85" s="42"/>
      <c r="E85" s="42"/>
      <c r="F85" s="42"/>
      <c r="G85" s="54"/>
      <c r="H85" s="55" t="str">
        <f aca="false">IF(COUNT(F85,G85)&lt;2,"Non mesuré",IF(OR(F85&lt;0,G85&lt;0),"À corriger",F85*G85))</f>
        <v>Non mesuré</v>
      </c>
      <c r="I85" s="42"/>
    </row>
    <row r="86" customFormat="false" ht="27" hidden="false" customHeight="true" outlineLevel="0" collapsed="false">
      <c r="A86" s="48"/>
      <c r="B86" s="42"/>
      <c r="C86" s="42"/>
      <c r="D86" s="42"/>
      <c r="E86" s="42"/>
      <c r="F86" s="42"/>
      <c r="G86" s="54"/>
      <c r="H86" s="55" t="str">
        <f aca="false">IF(COUNT(F86,G86)&lt;2,"Non mesuré",IF(OR(F86&lt;0,G86&lt;0),"À corriger",F86*G86))</f>
        <v>Non mesuré</v>
      </c>
      <c r="I86" s="42"/>
    </row>
    <row r="87" customFormat="false" ht="27" hidden="false" customHeight="true" outlineLevel="0" collapsed="false">
      <c r="A87" s="48"/>
      <c r="B87" s="42"/>
      <c r="C87" s="42"/>
      <c r="D87" s="42"/>
      <c r="E87" s="42"/>
      <c r="F87" s="42"/>
      <c r="G87" s="54"/>
      <c r="H87" s="55" t="str">
        <f aca="false">IF(COUNT(F87,G87)&lt;2,"Non mesuré",IF(OR(F87&lt;0,G87&lt;0),"À corriger",F87*G87))</f>
        <v>Non mesuré</v>
      </c>
      <c r="I87" s="42"/>
    </row>
    <row r="88" customFormat="false" ht="27" hidden="false" customHeight="true" outlineLevel="0" collapsed="false">
      <c r="A88" s="48"/>
      <c r="B88" s="42"/>
      <c r="C88" s="42"/>
      <c r="D88" s="42"/>
      <c r="E88" s="42"/>
      <c r="F88" s="42"/>
      <c r="G88" s="54"/>
      <c r="H88" s="55" t="str">
        <f aca="false">IF(COUNT(F88,G88)&lt;2,"Non mesuré",IF(OR(F88&lt;0,G88&lt;0),"À corriger",F88*G88))</f>
        <v>Non mesuré</v>
      </c>
      <c r="I88" s="42"/>
    </row>
    <row r="89" customFormat="false" ht="27" hidden="false" customHeight="true" outlineLevel="0" collapsed="false">
      <c r="A89" s="48"/>
      <c r="B89" s="42"/>
      <c r="C89" s="42"/>
      <c r="D89" s="42"/>
      <c r="E89" s="42"/>
      <c r="F89" s="42"/>
      <c r="G89" s="54"/>
      <c r="H89" s="55" t="str">
        <f aca="false">IF(COUNT(F89,G89)&lt;2,"Non mesuré",IF(OR(F89&lt;0,G89&lt;0),"À corriger",F89*G89))</f>
        <v>Non mesuré</v>
      </c>
      <c r="I89" s="42"/>
    </row>
    <row r="90" customFormat="false" ht="27" hidden="false" customHeight="true" outlineLevel="0" collapsed="false">
      <c r="A90" s="48"/>
      <c r="B90" s="42"/>
      <c r="C90" s="42"/>
      <c r="D90" s="42"/>
      <c r="E90" s="42"/>
      <c r="F90" s="42"/>
      <c r="G90" s="54"/>
      <c r="H90" s="55" t="str">
        <f aca="false">IF(COUNT(F90,G90)&lt;2,"Non mesuré",IF(OR(F90&lt;0,G90&lt;0),"À corriger",F90*G90))</f>
        <v>Non mesuré</v>
      </c>
      <c r="I90" s="42"/>
    </row>
    <row r="91" customFormat="false" ht="27" hidden="false" customHeight="true" outlineLevel="0" collapsed="false">
      <c r="A91" s="48"/>
      <c r="B91" s="42"/>
      <c r="C91" s="42"/>
      <c r="D91" s="42"/>
      <c r="E91" s="42"/>
      <c r="F91" s="42"/>
      <c r="G91" s="54"/>
      <c r="H91" s="55" t="str">
        <f aca="false">IF(COUNT(F91,G91)&lt;2,"Non mesuré",IF(OR(F91&lt;0,G91&lt;0),"À corriger",F91*G91))</f>
        <v>Non mesuré</v>
      </c>
      <c r="I91" s="42"/>
    </row>
    <row r="92" customFormat="false" ht="27" hidden="false" customHeight="true" outlineLevel="0" collapsed="false">
      <c r="A92" s="48"/>
      <c r="B92" s="42"/>
      <c r="C92" s="42"/>
      <c r="D92" s="42"/>
      <c r="E92" s="42"/>
      <c r="F92" s="42"/>
      <c r="G92" s="54"/>
      <c r="H92" s="55" t="str">
        <f aca="false">IF(COUNT(F92,G92)&lt;2,"Non mesuré",IF(OR(F92&lt;0,G92&lt;0),"À corriger",F92*G92))</f>
        <v>Non mesuré</v>
      </c>
      <c r="I92" s="42"/>
    </row>
    <row r="93" customFormat="false" ht="27" hidden="false" customHeight="true" outlineLevel="0" collapsed="false">
      <c r="A93" s="48"/>
      <c r="B93" s="42"/>
      <c r="C93" s="42"/>
      <c r="D93" s="42"/>
      <c r="E93" s="42"/>
      <c r="F93" s="42"/>
      <c r="G93" s="54"/>
      <c r="H93" s="55" t="str">
        <f aca="false">IF(COUNT(F93,G93)&lt;2,"Non mesuré",IF(OR(F93&lt;0,G93&lt;0),"À corriger",F93*G93))</f>
        <v>Non mesuré</v>
      </c>
      <c r="I93" s="42"/>
    </row>
    <row r="94" customFormat="false" ht="27" hidden="false" customHeight="true" outlineLevel="0" collapsed="false">
      <c r="A94" s="48"/>
      <c r="B94" s="42"/>
      <c r="C94" s="42"/>
      <c r="D94" s="42"/>
      <c r="E94" s="42"/>
      <c r="F94" s="42"/>
      <c r="G94" s="54"/>
      <c r="H94" s="55" t="str">
        <f aca="false">IF(COUNT(F94,G94)&lt;2,"Non mesuré",IF(OR(F94&lt;0,G94&lt;0),"À corriger",F94*G94))</f>
        <v>Non mesuré</v>
      </c>
      <c r="I94" s="42"/>
    </row>
    <row r="95" customFormat="false" ht="27" hidden="false" customHeight="true" outlineLevel="0" collapsed="false">
      <c r="A95" s="48"/>
      <c r="B95" s="42"/>
      <c r="C95" s="42"/>
      <c r="D95" s="42"/>
      <c r="E95" s="42"/>
      <c r="F95" s="42"/>
      <c r="G95" s="54"/>
      <c r="H95" s="55" t="str">
        <f aca="false">IF(COUNT(F95,G95)&lt;2,"Non mesuré",IF(OR(F95&lt;0,G95&lt;0),"À corriger",F95*G95))</f>
        <v>Non mesuré</v>
      </c>
      <c r="I95" s="42"/>
    </row>
    <row r="96" customFormat="false" ht="27" hidden="false" customHeight="true" outlineLevel="0" collapsed="false">
      <c r="A96" s="48"/>
      <c r="B96" s="42"/>
      <c r="C96" s="42"/>
      <c r="D96" s="42"/>
      <c r="E96" s="42"/>
      <c r="F96" s="42"/>
      <c r="G96" s="54"/>
      <c r="H96" s="55" t="str">
        <f aca="false">IF(COUNT(F96,G96)&lt;2,"Non mesuré",IF(OR(F96&lt;0,G96&lt;0),"À corriger",F96*G96))</f>
        <v>Non mesuré</v>
      </c>
      <c r="I96" s="42"/>
    </row>
    <row r="97" customFormat="false" ht="27" hidden="false" customHeight="true" outlineLevel="0" collapsed="false">
      <c r="A97" s="48"/>
      <c r="B97" s="42"/>
      <c r="C97" s="42"/>
      <c r="D97" s="42"/>
      <c r="E97" s="42"/>
      <c r="F97" s="42"/>
      <c r="G97" s="54"/>
      <c r="H97" s="55" t="str">
        <f aca="false">IF(COUNT(F97,G97)&lt;2,"Non mesuré",IF(OR(F97&lt;0,G97&lt;0),"À corriger",F97*G97))</f>
        <v>Non mesuré</v>
      </c>
      <c r="I97" s="42"/>
    </row>
    <row r="98" customFormat="false" ht="27" hidden="false" customHeight="true" outlineLevel="0" collapsed="false">
      <c r="A98" s="48"/>
      <c r="B98" s="42"/>
      <c r="C98" s="42"/>
      <c r="D98" s="42"/>
      <c r="E98" s="42"/>
      <c r="F98" s="42"/>
      <c r="G98" s="54"/>
      <c r="H98" s="55" t="str">
        <f aca="false">IF(COUNT(F98,G98)&lt;2,"Non mesuré",IF(OR(F98&lt;0,G98&lt;0),"À corriger",F98*G98))</f>
        <v>Non mesuré</v>
      </c>
      <c r="I98" s="42"/>
    </row>
    <row r="99" customFormat="false" ht="27" hidden="false" customHeight="true" outlineLevel="0" collapsed="false">
      <c r="A99" s="48"/>
      <c r="B99" s="42"/>
      <c r="C99" s="42"/>
      <c r="D99" s="42"/>
      <c r="E99" s="42"/>
      <c r="F99" s="42"/>
      <c r="G99" s="54"/>
      <c r="H99" s="55" t="str">
        <f aca="false">IF(COUNT(F99,G99)&lt;2,"Non mesuré",IF(OR(F99&lt;0,G99&lt;0),"À corriger",F99*G99))</f>
        <v>Non mesuré</v>
      </c>
      <c r="I99" s="42"/>
    </row>
    <row r="100" customFormat="false" ht="27" hidden="false" customHeight="true" outlineLevel="0" collapsed="false">
      <c r="A100" s="48"/>
      <c r="B100" s="42"/>
      <c r="C100" s="42"/>
      <c r="D100" s="42"/>
      <c r="E100" s="42"/>
      <c r="F100" s="42"/>
      <c r="G100" s="54"/>
      <c r="H100" s="55" t="str">
        <f aca="false">IF(COUNT(F100,G100)&lt;2,"Non mesuré",IF(OR(F100&lt;0,G100&lt;0),"À corriger",F100*G100))</f>
        <v>Non mesuré</v>
      </c>
      <c r="I100" s="42"/>
    </row>
    <row r="101" customFormat="false" ht="27" hidden="false" customHeight="true" outlineLevel="0" collapsed="false">
      <c r="A101" s="48"/>
      <c r="B101" s="42"/>
      <c r="C101" s="42"/>
      <c r="D101" s="42"/>
      <c r="E101" s="42"/>
      <c r="F101" s="42"/>
      <c r="G101" s="54"/>
      <c r="H101" s="55" t="str">
        <f aca="false">IF(COUNT(F101,G101)&lt;2,"Non mesuré",IF(OR(F101&lt;0,G101&lt;0),"À corriger",F101*G101))</f>
        <v>Non mesuré</v>
      </c>
      <c r="I101" s="42"/>
    </row>
    <row r="102" customFormat="false" ht="27" hidden="false" customHeight="true" outlineLevel="0" collapsed="false">
      <c r="A102" s="48"/>
      <c r="B102" s="42"/>
      <c r="C102" s="42"/>
      <c r="D102" s="42"/>
      <c r="E102" s="42"/>
      <c r="F102" s="42"/>
      <c r="G102" s="54"/>
      <c r="H102" s="55" t="str">
        <f aca="false">IF(COUNT(F102,G102)&lt;2,"Non mesuré",IF(OR(F102&lt;0,G102&lt;0),"À corriger",F102*G102))</f>
        <v>Non mesuré</v>
      </c>
      <c r="I102" s="42"/>
    </row>
    <row r="103" customFormat="false" ht="27" hidden="false" customHeight="true" outlineLevel="0" collapsed="false">
      <c r="A103" s="48"/>
      <c r="B103" s="42"/>
      <c r="C103" s="42"/>
      <c r="D103" s="42"/>
      <c r="E103" s="42"/>
      <c r="F103" s="42"/>
      <c r="G103" s="54"/>
      <c r="H103" s="55" t="str">
        <f aca="false">IF(COUNT(F103,G103)&lt;2,"Non mesuré",IF(OR(F103&lt;0,G103&lt;0),"À corriger",F103*G103))</f>
        <v>Non mesuré</v>
      </c>
      <c r="I103" s="42"/>
    </row>
    <row r="104" customFormat="false" ht="27" hidden="false" customHeight="true" outlineLevel="0" collapsed="false">
      <c r="A104" s="48"/>
      <c r="B104" s="42"/>
      <c r="C104" s="42"/>
      <c r="D104" s="42"/>
      <c r="E104" s="42"/>
      <c r="F104" s="42"/>
      <c r="G104" s="54"/>
      <c r="H104" s="55" t="str">
        <f aca="false">IF(COUNT(F104,G104)&lt;2,"Non mesuré",IF(OR(F104&lt;0,G104&lt;0),"À corriger",F104*G104))</f>
        <v>Non mesuré</v>
      </c>
      <c r="I104" s="42"/>
    </row>
    <row r="105" customFormat="false" ht="27" hidden="false" customHeight="true" outlineLevel="0" collapsed="false">
      <c r="A105" s="48"/>
      <c r="B105" s="42"/>
      <c r="C105" s="42"/>
      <c r="D105" s="42"/>
      <c r="E105" s="42"/>
      <c r="F105" s="42"/>
      <c r="G105" s="54"/>
      <c r="H105" s="55" t="str">
        <f aca="false">IF(COUNT(F105,G105)&lt;2,"Non mesuré",IF(OR(F105&lt;0,G105&lt;0),"À corriger",F105*G105))</f>
        <v>Non mesuré</v>
      </c>
      <c r="I105" s="42"/>
    </row>
    <row r="106" customFormat="false" ht="27" hidden="false" customHeight="true" outlineLevel="0" collapsed="false">
      <c r="A106" s="48"/>
      <c r="B106" s="42"/>
      <c r="C106" s="42"/>
      <c r="D106" s="42"/>
      <c r="E106" s="42"/>
      <c r="F106" s="42"/>
      <c r="G106" s="54"/>
      <c r="H106" s="55" t="str">
        <f aca="false">IF(COUNT(F106,G106)&lt;2,"Non mesuré",IF(OR(F106&lt;0,G106&lt;0),"À corriger",F106*G106))</f>
        <v>Non mesuré</v>
      </c>
      <c r="I106" s="42"/>
    </row>
    <row r="107" customFormat="false" ht="27" hidden="false" customHeight="true" outlineLevel="0" collapsed="false">
      <c r="A107" s="48"/>
      <c r="B107" s="42"/>
      <c r="C107" s="42"/>
      <c r="D107" s="42"/>
      <c r="E107" s="42"/>
      <c r="F107" s="42"/>
      <c r="G107" s="54"/>
      <c r="H107" s="55" t="str">
        <f aca="false">IF(COUNT(F107,G107)&lt;2,"Non mesuré",IF(OR(F107&lt;0,G107&lt;0),"À corriger",F107*G107))</f>
        <v>Non mesuré</v>
      </c>
      <c r="I107" s="42"/>
    </row>
    <row r="108" customFormat="false" ht="27" hidden="false" customHeight="true" outlineLevel="0" collapsed="false">
      <c r="A108" s="48"/>
      <c r="B108" s="42"/>
      <c r="C108" s="42"/>
      <c r="D108" s="42"/>
      <c r="E108" s="42"/>
      <c r="F108" s="42"/>
      <c r="G108" s="54"/>
      <c r="H108" s="55" t="str">
        <f aca="false">IF(COUNT(F108,G108)&lt;2,"Non mesuré",IF(OR(F108&lt;0,G108&lt;0),"À corriger",F108*G108))</f>
        <v>Non mesuré</v>
      </c>
      <c r="I108" s="42"/>
    </row>
    <row r="109" customFormat="false" ht="27" hidden="false" customHeight="true" outlineLevel="0" collapsed="false">
      <c r="A109" s="48"/>
      <c r="B109" s="42"/>
      <c r="C109" s="42"/>
      <c r="D109" s="42"/>
      <c r="E109" s="42"/>
      <c r="F109" s="42"/>
      <c r="G109" s="54"/>
      <c r="H109" s="55" t="str">
        <f aca="false">IF(COUNT(F109,G109)&lt;2,"Non mesuré",IF(OR(F109&lt;0,G109&lt;0),"À corriger",F109*G109))</f>
        <v>Non mesuré</v>
      </c>
      <c r="I109" s="42"/>
    </row>
    <row r="110" customFormat="false" ht="27" hidden="false" customHeight="true" outlineLevel="0" collapsed="false">
      <c r="A110" s="48"/>
      <c r="B110" s="42"/>
      <c r="C110" s="42"/>
      <c r="D110" s="42"/>
      <c r="E110" s="42"/>
      <c r="F110" s="42"/>
      <c r="G110" s="54"/>
      <c r="H110" s="55" t="str">
        <f aca="false">IF(COUNT(F110,G110)&lt;2,"Non mesuré",IF(OR(F110&lt;0,G110&lt;0),"À corriger",F110*G110))</f>
        <v>Non mesuré</v>
      </c>
      <c r="I110" s="42"/>
    </row>
    <row r="111" customFormat="false" ht="27" hidden="false" customHeight="true" outlineLevel="0" collapsed="false">
      <c r="A111" s="48"/>
      <c r="B111" s="42"/>
      <c r="C111" s="42"/>
      <c r="D111" s="42"/>
      <c r="E111" s="42"/>
      <c r="F111" s="42"/>
      <c r="G111" s="54"/>
      <c r="H111" s="55" t="str">
        <f aca="false">IF(COUNT(F111,G111)&lt;2,"Non mesuré",IF(OR(F111&lt;0,G111&lt;0),"À corriger",F111*G111))</f>
        <v>Non mesuré</v>
      </c>
      <c r="I111" s="42"/>
    </row>
    <row r="112" customFormat="false" ht="27" hidden="false" customHeight="true" outlineLevel="0" collapsed="false">
      <c r="A112" s="48"/>
      <c r="B112" s="42"/>
      <c r="C112" s="42"/>
      <c r="D112" s="42"/>
      <c r="E112" s="42"/>
      <c r="F112" s="42"/>
      <c r="G112" s="54"/>
      <c r="H112" s="55" t="str">
        <f aca="false">IF(COUNT(F112,G112)&lt;2,"Non mesuré",IF(OR(F112&lt;0,G112&lt;0),"À corriger",F112*G112))</f>
        <v>Non mesuré</v>
      </c>
      <c r="I112" s="42"/>
    </row>
    <row r="113" customFormat="false" ht="27" hidden="false" customHeight="true" outlineLevel="0" collapsed="false">
      <c r="A113" s="48"/>
      <c r="B113" s="42"/>
      <c r="C113" s="42"/>
      <c r="D113" s="42"/>
      <c r="E113" s="42"/>
      <c r="F113" s="42"/>
      <c r="G113" s="54"/>
      <c r="H113" s="55" t="str">
        <f aca="false">IF(COUNT(F113,G113)&lt;2,"Non mesuré",IF(OR(F113&lt;0,G113&lt;0),"À corriger",F113*G113))</f>
        <v>Non mesuré</v>
      </c>
      <c r="I113" s="42"/>
    </row>
    <row r="114" customFormat="false" ht="27" hidden="false" customHeight="true" outlineLevel="0" collapsed="false">
      <c r="A114" s="48"/>
      <c r="B114" s="42"/>
      <c r="C114" s="42"/>
      <c r="D114" s="42"/>
      <c r="E114" s="42"/>
      <c r="F114" s="42"/>
      <c r="G114" s="54"/>
      <c r="H114" s="55" t="str">
        <f aca="false">IF(COUNT(F114,G114)&lt;2,"Non mesuré",IF(OR(F114&lt;0,G114&lt;0),"À corriger",F114*G114))</f>
        <v>Non mesuré</v>
      </c>
      <c r="I114" s="42"/>
    </row>
    <row r="115" customFormat="false" ht="27" hidden="false" customHeight="true" outlineLevel="0" collapsed="false">
      <c r="A115" s="48"/>
      <c r="B115" s="42"/>
      <c r="C115" s="42"/>
      <c r="D115" s="42"/>
      <c r="E115" s="42"/>
      <c r="F115" s="42"/>
      <c r="G115" s="54"/>
      <c r="H115" s="55" t="str">
        <f aca="false">IF(COUNT(F115,G115)&lt;2,"Non mesuré",IF(OR(F115&lt;0,G115&lt;0),"À corriger",F115*G115))</f>
        <v>Non mesuré</v>
      </c>
      <c r="I115" s="42"/>
    </row>
    <row r="116" customFormat="false" ht="27" hidden="false" customHeight="true" outlineLevel="0" collapsed="false">
      <c r="A116" s="48"/>
      <c r="B116" s="42"/>
      <c r="C116" s="42"/>
      <c r="D116" s="42"/>
      <c r="E116" s="42"/>
      <c r="F116" s="42"/>
      <c r="G116" s="54"/>
      <c r="H116" s="55" t="str">
        <f aca="false">IF(COUNT(F116,G116)&lt;2,"Non mesuré",IF(OR(F116&lt;0,G116&lt;0),"À corriger",F116*G116))</f>
        <v>Non mesuré</v>
      </c>
      <c r="I116" s="42"/>
    </row>
    <row r="117" customFormat="false" ht="27" hidden="false" customHeight="true" outlineLevel="0" collapsed="false">
      <c r="A117" s="48"/>
      <c r="B117" s="42"/>
      <c r="C117" s="42"/>
      <c r="D117" s="42"/>
      <c r="E117" s="42"/>
      <c r="F117" s="42"/>
      <c r="G117" s="54"/>
      <c r="H117" s="55" t="str">
        <f aca="false">IF(COUNT(F117,G117)&lt;2,"Non mesuré",IF(OR(F117&lt;0,G117&lt;0),"À corriger",F117*G117))</f>
        <v>Non mesuré</v>
      </c>
      <c r="I117" s="42"/>
    </row>
    <row r="118" customFormat="false" ht="27" hidden="false" customHeight="true" outlineLevel="0" collapsed="false">
      <c r="A118" s="48"/>
      <c r="B118" s="42"/>
      <c r="C118" s="42"/>
      <c r="D118" s="42"/>
      <c r="E118" s="42"/>
      <c r="F118" s="42"/>
      <c r="G118" s="54"/>
      <c r="H118" s="55" t="str">
        <f aca="false">IF(COUNT(F118,G118)&lt;2,"Non mesuré",IF(OR(F118&lt;0,G118&lt;0),"À corriger",F118*G118))</f>
        <v>Non mesuré</v>
      </c>
      <c r="I118" s="42"/>
    </row>
    <row r="119" customFormat="false" ht="27" hidden="false" customHeight="true" outlineLevel="0" collapsed="false">
      <c r="A119" s="48"/>
      <c r="B119" s="42"/>
      <c r="C119" s="42"/>
      <c r="D119" s="42"/>
      <c r="E119" s="42"/>
      <c r="F119" s="42"/>
      <c r="G119" s="54"/>
      <c r="H119" s="55" t="str">
        <f aca="false">IF(COUNT(F119,G119)&lt;2,"Non mesuré",IF(OR(F119&lt;0,G119&lt;0),"À corriger",F119*G119))</f>
        <v>Non mesuré</v>
      </c>
      <c r="I119" s="42"/>
    </row>
    <row r="120" customFormat="false" ht="27" hidden="false" customHeight="true" outlineLevel="0" collapsed="false">
      <c r="A120" s="48"/>
      <c r="B120" s="42"/>
      <c r="C120" s="42"/>
      <c r="D120" s="42"/>
      <c r="E120" s="42"/>
      <c r="F120" s="42"/>
      <c r="G120" s="54"/>
      <c r="H120" s="55" t="str">
        <f aca="false">IF(COUNT(F120,G120)&lt;2,"Non mesuré",IF(OR(F120&lt;0,G120&lt;0),"À corriger",F120*G120))</f>
        <v>Non mesuré</v>
      </c>
      <c r="I120" s="42"/>
    </row>
    <row r="121" customFormat="false" ht="27" hidden="false" customHeight="true" outlineLevel="0" collapsed="false">
      <c r="A121" s="48"/>
      <c r="B121" s="42"/>
      <c r="C121" s="42"/>
      <c r="D121" s="42"/>
      <c r="E121" s="42"/>
      <c r="F121" s="42"/>
      <c r="G121" s="54"/>
      <c r="H121" s="55" t="str">
        <f aca="false">IF(COUNT(F121,G121)&lt;2,"Non mesuré",IF(OR(F121&lt;0,G121&lt;0),"À corriger",F121*G121))</f>
        <v>Non mesuré</v>
      </c>
      <c r="I121" s="42"/>
    </row>
    <row r="122" customFormat="false" ht="27" hidden="false" customHeight="true" outlineLevel="0" collapsed="false">
      <c r="A122" s="48"/>
      <c r="B122" s="42"/>
      <c r="C122" s="42"/>
      <c r="D122" s="42"/>
      <c r="E122" s="42"/>
      <c r="F122" s="42"/>
      <c r="G122" s="54"/>
      <c r="H122" s="55" t="str">
        <f aca="false">IF(COUNT(F122,G122)&lt;2,"Non mesuré",IF(OR(F122&lt;0,G122&lt;0),"À corriger",F122*G122))</f>
        <v>Non mesuré</v>
      </c>
      <c r="I122" s="42"/>
    </row>
    <row r="123" customFormat="false" ht="27" hidden="false" customHeight="true" outlineLevel="0" collapsed="false">
      <c r="A123" s="48"/>
      <c r="B123" s="42"/>
      <c r="C123" s="42"/>
      <c r="D123" s="42"/>
      <c r="E123" s="42"/>
      <c r="F123" s="42"/>
      <c r="G123" s="54"/>
      <c r="H123" s="55" t="str">
        <f aca="false">IF(COUNT(F123,G123)&lt;2,"Non mesuré",IF(OR(F123&lt;0,G123&lt;0),"À corriger",F123*G123))</f>
        <v>Non mesuré</v>
      </c>
      <c r="I123" s="42"/>
    </row>
    <row r="124" customFormat="false" ht="27" hidden="false" customHeight="true" outlineLevel="0" collapsed="false">
      <c r="A124" s="48"/>
      <c r="B124" s="42"/>
      <c r="C124" s="42"/>
      <c r="D124" s="42"/>
      <c r="E124" s="42"/>
      <c r="F124" s="42"/>
      <c r="G124" s="54"/>
      <c r="H124" s="55" t="str">
        <f aca="false">IF(COUNT(F124,G124)&lt;2,"Non mesuré",IF(OR(F124&lt;0,G124&lt;0),"À corriger",F124*G124))</f>
        <v>Non mesuré</v>
      </c>
      <c r="I124" s="42"/>
    </row>
    <row r="125" customFormat="false" ht="27" hidden="false" customHeight="true" outlineLevel="0" collapsed="false">
      <c r="A125" s="48"/>
      <c r="B125" s="42"/>
      <c r="C125" s="42"/>
      <c r="D125" s="42"/>
      <c r="E125" s="42"/>
      <c r="F125" s="42"/>
      <c r="G125" s="54"/>
      <c r="H125" s="55" t="str">
        <f aca="false">IF(COUNT(F125,G125)&lt;2,"Non mesuré",IF(OR(F125&lt;0,G125&lt;0),"À corriger",F125*G125))</f>
        <v>Non mesuré</v>
      </c>
      <c r="I125" s="42"/>
    </row>
    <row r="126" customFormat="false" ht="27" hidden="false" customHeight="true" outlineLevel="0" collapsed="false">
      <c r="A126" s="48"/>
      <c r="B126" s="42"/>
      <c r="C126" s="42"/>
      <c r="D126" s="42"/>
      <c r="E126" s="42"/>
      <c r="F126" s="42"/>
      <c r="G126" s="54"/>
      <c r="H126" s="55" t="str">
        <f aca="false">IF(COUNT(F126,G126)&lt;2,"Non mesuré",IF(OR(F126&lt;0,G126&lt;0),"À corriger",F126*G126))</f>
        <v>Non mesuré</v>
      </c>
      <c r="I126" s="42"/>
    </row>
    <row r="127" customFormat="false" ht="27" hidden="false" customHeight="true" outlineLevel="0" collapsed="false">
      <c r="A127" s="48"/>
      <c r="B127" s="42"/>
      <c r="C127" s="42"/>
      <c r="D127" s="42"/>
      <c r="E127" s="42"/>
      <c r="F127" s="42"/>
      <c r="G127" s="54"/>
      <c r="H127" s="55" t="str">
        <f aca="false">IF(COUNT(F127,G127)&lt;2,"Non mesuré",IF(OR(F127&lt;0,G127&lt;0),"À corriger",F127*G127))</f>
        <v>Non mesuré</v>
      </c>
      <c r="I127" s="42"/>
    </row>
    <row r="128" customFormat="false" ht="27" hidden="false" customHeight="true" outlineLevel="0" collapsed="false">
      <c r="A128" s="48"/>
      <c r="B128" s="42"/>
      <c r="C128" s="42"/>
      <c r="D128" s="42"/>
      <c r="E128" s="42"/>
      <c r="F128" s="42"/>
      <c r="G128" s="54"/>
      <c r="H128" s="55" t="str">
        <f aca="false">IF(COUNT(F128,G128)&lt;2,"Non mesuré",IF(OR(F128&lt;0,G128&lt;0),"À corriger",F128*G128))</f>
        <v>Non mesuré</v>
      </c>
      <c r="I128" s="42"/>
    </row>
    <row r="129" customFormat="false" ht="27" hidden="false" customHeight="true" outlineLevel="0" collapsed="false">
      <c r="A129" s="48"/>
      <c r="B129" s="42"/>
      <c r="C129" s="42"/>
      <c r="D129" s="42"/>
      <c r="E129" s="42"/>
      <c r="F129" s="42"/>
      <c r="G129" s="54"/>
      <c r="H129" s="55" t="str">
        <f aca="false">IF(COUNT(F129,G129)&lt;2,"Non mesuré",IF(OR(F129&lt;0,G129&lt;0),"À corriger",F129*G129))</f>
        <v>Non mesuré</v>
      </c>
      <c r="I129" s="42"/>
    </row>
    <row r="130" customFormat="false" ht="27" hidden="false" customHeight="true" outlineLevel="0" collapsed="false">
      <c r="A130" s="48"/>
      <c r="B130" s="42"/>
      <c r="C130" s="42"/>
      <c r="D130" s="42"/>
      <c r="E130" s="42"/>
      <c r="F130" s="42"/>
      <c r="G130" s="54"/>
      <c r="H130" s="55" t="str">
        <f aca="false">IF(COUNT(F130,G130)&lt;2,"Non mesuré",IF(OR(F130&lt;0,G130&lt;0),"À corriger",F130*G130))</f>
        <v>Non mesuré</v>
      </c>
      <c r="I130" s="42"/>
    </row>
    <row r="131" customFormat="false" ht="27" hidden="false" customHeight="true" outlineLevel="0" collapsed="false">
      <c r="A131" s="48"/>
      <c r="B131" s="42"/>
      <c r="C131" s="42"/>
      <c r="D131" s="42"/>
      <c r="E131" s="42"/>
      <c r="F131" s="42"/>
      <c r="G131" s="54"/>
      <c r="H131" s="55" t="str">
        <f aca="false">IF(COUNT(F131,G131)&lt;2,"Non mesuré",IF(OR(F131&lt;0,G131&lt;0),"À corriger",F131*G131))</f>
        <v>Non mesuré</v>
      </c>
      <c r="I131" s="42"/>
    </row>
    <row r="132" customFormat="false" ht="27" hidden="false" customHeight="true" outlineLevel="0" collapsed="false">
      <c r="A132" s="48"/>
      <c r="B132" s="42"/>
      <c r="C132" s="42"/>
      <c r="D132" s="42"/>
      <c r="E132" s="42"/>
      <c r="F132" s="42"/>
      <c r="G132" s="54"/>
      <c r="H132" s="55" t="str">
        <f aca="false">IF(COUNT(F132,G132)&lt;2,"Non mesuré",IF(OR(F132&lt;0,G132&lt;0),"À corriger",F132*G132))</f>
        <v>Non mesuré</v>
      </c>
      <c r="I132" s="42"/>
    </row>
    <row r="133" customFormat="false" ht="27" hidden="false" customHeight="true" outlineLevel="0" collapsed="false">
      <c r="A133" s="48"/>
      <c r="B133" s="42"/>
      <c r="C133" s="42"/>
      <c r="D133" s="42"/>
      <c r="E133" s="42"/>
      <c r="F133" s="42"/>
      <c r="G133" s="54"/>
      <c r="H133" s="55" t="str">
        <f aca="false">IF(COUNT(F133,G133)&lt;2,"Non mesuré",IF(OR(F133&lt;0,G133&lt;0),"À corriger",F133*G133))</f>
        <v>Non mesuré</v>
      </c>
      <c r="I133" s="42"/>
    </row>
    <row r="134" customFormat="false" ht="27" hidden="false" customHeight="true" outlineLevel="0" collapsed="false">
      <c r="A134" s="48"/>
      <c r="B134" s="42"/>
      <c r="C134" s="42"/>
      <c r="D134" s="42"/>
      <c r="E134" s="42"/>
      <c r="F134" s="42"/>
      <c r="G134" s="54"/>
      <c r="H134" s="55" t="str">
        <f aca="false">IF(COUNT(F134,G134)&lt;2,"Non mesuré",IF(OR(F134&lt;0,G134&lt;0),"À corriger",F134*G134))</f>
        <v>Non mesuré</v>
      </c>
      <c r="I134" s="42"/>
    </row>
    <row r="135" customFormat="false" ht="27" hidden="false" customHeight="true" outlineLevel="0" collapsed="false">
      <c r="A135" s="48"/>
      <c r="B135" s="42"/>
      <c r="C135" s="42"/>
      <c r="D135" s="42"/>
      <c r="E135" s="42"/>
      <c r="F135" s="42"/>
      <c r="G135" s="54"/>
      <c r="H135" s="55" t="str">
        <f aca="false">IF(COUNT(F135,G135)&lt;2,"Non mesuré",IF(OR(F135&lt;0,G135&lt;0),"À corriger",F135*G135))</f>
        <v>Non mesuré</v>
      </c>
      <c r="I135" s="42"/>
    </row>
    <row r="136" customFormat="false" ht="27" hidden="false" customHeight="true" outlineLevel="0" collapsed="false">
      <c r="A136" s="48"/>
      <c r="B136" s="42"/>
      <c r="C136" s="42"/>
      <c r="D136" s="42"/>
      <c r="E136" s="42"/>
      <c r="F136" s="42"/>
      <c r="G136" s="54"/>
      <c r="H136" s="55" t="str">
        <f aca="false">IF(COUNT(F136,G136)&lt;2,"Non mesuré",IF(OR(F136&lt;0,G136&lt;0),"À corriger",F136*G136))</f>
        <v>Non mesuré</v>
      </c>
      <c r="I136" s="42"/>
    </row>
    <row r="137" customFormat="false" ht="27" hidden="false" customHeight="true" outlineLevel="0" collapsed="false">
      <c r="A137" s="48"/>
      <c r="B137" s="42"/>
      <c r="C137" s="42"/>
      <c r="D137" s="42"/>
      <c r="E137" s="42"/>
      <c r="F137" s="42"/>
      <c r="G137" s="54"/>
      <c r="H137" s="55" t="str">
        <f aca="false">IF(COUNT(F137,G137)&lt;2,"Non mesuré",IF(OR(F137&lt;0,G137&lt;0),"À corriger",F137*G137))</f>
        <v>Non mesuré</v>
      </c>
      <c r="I137" s="42"/>
    </row>
    <row r="138" customFormat="false" ht="27" hidden="false" customHeight="true" outlineLevel="0" collapsed="false">
      <c r="A138" s="48"/>
      <c r="B138" s="42"/>
      <c r="C138" s="42"/>
      <c r="D138" s="42"/>
      <c r="E138" s="42"/>
      <c r="F138" s="42"/>
      <c r="G138" s="54"/>
      <c r="H138" s="55" t="str">
        <f aca="false">IF(COUNT(F138,G138)&lt;2,"Non mesuré",IF(OR(F138&lt;0,G138&lt;0),"À corriger",F138*G138))</f>
        <v>Non mesuré</v>
      </c>
      <c r="I138" s="42"/>
    </row>
    <row r="139" customFormat="false" ht="27" hidden="false" customHeight="true" outlineLevel="0" collapsed="false">
      <c r="A139" s="48"/>
      <c r="B139" s="42"/>
      <c r="C139" s="42"/>
      <c r="D139" s="42"/>
      <c r="E139" s="42"/>
      <c r="F139" s="42"/>
      <c r="G139" s="54"/>
      <c r="H139" s="55" t="str">
        <f aca="false">IF(COUNT(F139,G139)&lt;2,"Non mesuré",IF(OR(F139&lt;0,G139&lt;0),"À corriger",F139*G139))</f>
        <v>Non mesuré</v>
      </c>
      <c r="I139" s="42"/>
    </row>
    <row r="140" customFormat="false" ht="27" hidden="false" customHeight="true" outlineLevel="0" collapsed="false">
      <c r="A140" s="48"/>
      <c r="B140" s="42"/>
      <c r="C140" s="42"/>
      <c r="D140" s="42"/>
      <c r="E140" s="42"/>
      <c r="F140" s="42"/>
      <c r="G140" s="54"/>
      <c r="H140" s="55" t="str">
        <f aca="false">IF(COUNT(F140,G140)&lt;2,"Non mesuré",IF(OR(F140&lt;0,G140&lt;0),"À corriger",F140*G140))</f>
        <v>Non mesuré</v>
      </c>
      <c r="I140" s="42"/>
    </row>
    <row r="141" customFormat="false" ht="27" hidden="false" customHeight="true" outlineLevel="0" collapsed="false">
      <c r="A141" s="48"/>
      <c r="B141" s="42"/>
      <c r="C141" s="42"/>
      <c r="D141" s="42"/>
      <c r="E141" s="42"/>
      <c r="F141" s="42"/>
      <c r="G141" s="54"/>
      <c r="H141" s="55" t="str">
        <f aca="false">IF(COUNT(F141,G141)&lt;2,"Non mesuré",IF(OR(F141&lt;0,G141&lt;0),"À corriger",F141*G141))</f>
        <v>Non mesuré</v>
      </c>
      <c r="I141" s="42"/>
    </row>
    <row r="142" customFormat="false" ht="27" hidden="false" customHeight="true" outlineLevel="0" collapsed="false">
      <c r="A142" s="48"/>
      <c r="B142" s="42"/>
      <c r="C142" s="42"/>
      <c r="D142" s="42"/>
      <c r="E142" s="42"/>
      <c r="F142" s="42"/>
      <c r="G142" s="54"/>
      <c r="H142" s="55" t="str">
        <f aca="false">IF(COUNT(F142,G142)&lt;2,"Non mesuré",IF(OR(F142&lt;0,G142&lt;0),"À corriger",F142*G142))</f>
        <v>Non mesuré</v>
      </c>
      <c r="I142" s="42"/>
    </row>
    <row r="143" customFormat="false" ht="27" hidden="false" customHeight="true" outlineLevel="0" collapsed="false">
      <c r="A143" s="48"/>
      <c r="B143" s="42"/>
      <c r="C143" s="42"/>
      <c r="D143" s="42"/>
      <c r="E143" s="42"/>
      <c r="F143" s="42"/>
      <c r="G143" s="54"/>
      <c r="H143" s="55" t="str">
        <f aca="false">IF(COUNT(F143,G143)&lt;2,"Non mesuré",IF(OR(F143&lt;0,G143&lt;0),"À corriger",F143*G143))</f>
        <v>Non mesuré</v>
      </c>
      <c r="I143" s="42"/>
    </row>
    <row r="144" customFormat="false" ht="27" hidden="false" customHeight="true" outlineLevel="0" collapsed="false">
      <c r="A144" s="48"/>
      <c r="B144" s="42"/>
      <c r="C144" s="42"/>
      <c r="D144" s="42"/>
      <c r="E144" s="42"/>
      <c r="F144" s="42"/>
      <c r="G144" s="54"/>
      <c r="H144" s="55" t="str">
        <f aca="false">IF(COUNT(F144,G144)&lt;2,"Non mesuré",IF(OR(F144&lt;0,G144&lt;0),"À corriger",F144*G144))</f>
        <v>Non mesuré</v>
      </c>
      <c r="I144" s="42"/>
    </row>
    <row r="145" customFormat="false" ht="27" hidden="false" customHeight="true" outlineLevel="0" collapsed="false">
      <c r="A145" s="48"/>
      <c r="B145" s="42"/>
      <c r="C145" s="42"/>
      <c r="D145" s="42"/>
      <c r="E145" s="42"/>
      <c r="F145" s="42"/>
      <c r="G145" s="54"/>
      <c r="H145" s="55" t="str">
        <f aca="false">IF(COUNT(F145,G145)&lt;2,"Non mesuré",IF(OR(F145&lt;0,G145&lt;0),"À corriger",F145*G145))</f>
        <v>Non mesuré</v>
      </c>
      <c r="I145" s="42"/>
    </row>
    <row r="146" customFormat="false" ht="27" hidden="false" customHeight="true" outlineLevel="0" collapsed="false">
      <c r="A146" s="48"/>
      <c r="B146" s="42"/>
      <c r="C146" s="42"/>
      <c r="D146" s="42"/>
      <c r="E146" s="42"/>
      <c r="F146" s="42"/>
      <c r="G146" s="54"/>
      <c r="H146" s="55" t="str">
        <f aca="false">IF(COUNT(F146,G146)&lt;2,"Non mesuré",IF(OR(F146&lt;0,G146&lt;0),"À corriger",F146*G146))</f>
        <v>Non mesuré</v>
      </c>
      <c r="I146" s="42"/>
    </row>
    <row r="147" customFormat="false" ht="27" hidden="false" customHeight="true" outlineLevel="0" collapsed="false">
      <c r="A147" s="48"/>
      <c r="B147" s="42"/>
      <c r="C147" s="42"/>
      <c r="D147" s="42"/>
      <c r="E147" s="42"/>
      <c r="F147" s="42"/>
      <c r="G147" s="54"/>
      <c r="H147" s="55" t="str">
        <f aca="false">IF(COUNT(F147,G147)&lt;2,"Non mesuré",IF(OR(F147&lt;0,G147&lt;0),"À corriger",F147*G147))</f>
        <v>Non mesuré</v>
      </c>
      <c r="I147" s="42"/>
    </row>
    <row r="148" customFormat="false" ht="27" hidden="false" customHeight="true" outlineLevel="0" collapsed="false">
      <c r="A148" s="48"/>
      <c r="B148" s="42"/>
      <c r="C148" s="42"/>
      <c r="D148" s="42"/>
      <c r="E148" s="42"/>
      <c r="F148" s="42"/>
      <c r="G148" s="54"/>
      <c r="H148" s="55" t="str">
        <f aca="false">IF(COUNT(F148,G148)&lt;2,"Non mesuré",IF(OR(F148&lt;0,G148&lt;0),"À corriger",F148*G148))</f>
        <v>Non mesuré</v>
      </c>
      <c r="I148" s="42"/>
    </row>
    <row r="149" customFormat="false" ht="27" hidden="false" customHeight="true" outlineLevel="0" collapsed="false">
      <c r="A149" s="48"/>
      <c r="B149" s="42"/>
      <c r="C149" s="42"/>
      <c r="D149" s="42"/>
      <c r="E149" s="42"/>
      <c r="F149" s="42"/>
      <c r="G149" s="54"/>
      <c r="H149" s="55" t="str">
        <f aca="false">IF(COUNT(F149,G149)&lt;2,"Non mesuré",IF(OR(F149&lt;0,G149&lt;0),"À corriger",F149*G149))</f>
        <v>Non mesuré</v>
      </c>
      <c r="I149" s="42"/>
    </row>
    <row r="150" customFormat="false" ht="27" hidden="false" customHeight="true" outlineLevel="0" collapsed="false">
      <c r="A150" s="48"/>
      <c r="B150" s="42"/>
      <c r="C150" s="42"/>
      <c r="D150" s="42"/>
      <c r="E150" s="42"/>
      <c r="F150" s="42"/>
      <c r="G150" s="54"/>
      <c r="H150" s="55" t="str">
        <f aca="false">IF(COUNT(F150,G150)&lt;2,"Non mesuré",IF(OR(F150&lt;0,G150&lt;0),"À corriger",F150*G150))</f>
        <v>Non mesuré</v>
      </c>
      <c r="I150" s="42"/>
    </row>
    <row r="151" customFormat="false" ht="27" hidden="false" customHeight="true" outlineLevel="0" collapsed="false">
      <c r="A151" s="48"/>
      <c r="B151" s="42"/>
      <c r="C151" s="42"/>
      <c r="D151" s="42"/>
      <c r="E151" s="42"/>
      <c r="F151" s="42"/>
      <c r="G151" s="54"/>
      <c r="H151" s="55" t="str">
        <f aca="false">IF(COUNT(F151,G151)&lt;2,"Non mesuré",IF(OR(F151&lt;0,G151&lt;0),"À corriger",F151*G151))</f>
        <v>Non mesuré</v>
      </c>
      <c r="I151" s="42"/>
    </row>
    <row r="152" customFormat="false" ht="27" hidden="false" customHeight="true" outlineLevel="0" collapsed="false">
      <c r="A152" s="48"/>
      <c r="B152" s="42"/>
      <c r="C152" s="42"/>
      <c r="D152" s="42"/>
      <c r="E152" s="42"/>
      <c r="F152" s="42"/>
      <c r="G152" s="54"/>
      <c r="H152" s="55" t="str">
        <f aca="false">IF(COUNT(F152,G152)&lt;2,"Non mesuré",IF(OR(F152&lt;0,G152&lt;0),"À corriger",F152*G152))</f>
        <v>Non mesuré</v>
      </c>
      <c r="I152" s="42"/>
    </row>
    <row r="153" customFormat="false" ht="27" hidden="false" customHeight="true" outlineLevel="0" collapsed="false">
      <c r="A153" s="48"/>
      <c r="B153" s="42"/>
      <c r="C153" s="42"/>
      <c r="D153" s="42"/>
      <c r="E153" s="42"/>
      <c r="F153" s="42"/>
      <c r="G153" s="54"/>
      <c r="H153" s="55" t="str">
        <f aca="false">IF(COUNT(F153,G153)&lt;2,"Non mesuré",IF(OR(F153&lt;0,G153&lt;0),"À corriger",F153*G153))</f>
        <v>Non mesuré</v>
      </c>
      <c r="I153" s="42"/>
    </row>
    <row r="154" customFormat="false" ht="27" hidden="false" customHeight="true" outlineLevel="0" collapsed="false">
      <c r="A154" s="48"/>
      <c r="B154" s="42"/>
      <c r="C154" s="42"/>
      <c r="D154" s="42"/>
      <c r="E154" s="42"/>
      <c r="F154" s="42"/>
      <c r="G154" s="54"/>
      <c r="H154" s="55" t="str">
        <f aca="false">IF(COUNT(F154,G154)&lt;2,"Non mesuré",IF(OR(F154&lt;0,G154&lt;0),"À corriger",F154*G154))</f>
        <v>Non mesuré</v>
      </c>
      <c r="I154" s="42"/>
    </row>
    <row r="155" customFormat="false" ht="27" hidden="false" customHeight="true" outlineLevel="0" collapsed="false">
      <c r="A155" s="48"/>
      <c r="B155" s="42"/>
      <c r="C155" s="42"/>
      <c r="D155" s="42"/>
      <c r="E155" s="42"/>
      <c r="F155" s="42"/>
      <c r="G155" s="54"/>
      <c r="H155" s="55" t="str">
        <f aca="false">IF(COUNT(F155,G155)&lt;2,"Non mesuré",IF(OR(F155&lt;0,G155&lt;0),"À corriger",F155*G155))</f>
        <v>Non mesuré</v>
      </c>
      <c r="I155" s="42"/>
    </row>
    <row r="156" customFormat="false" ht="27" hidden="false" customHeight="true" outlineLevel="0" collapsed="false">
      <c r="A156" s="48"/>
      <c r="B156" s="42"/>
      <c r="C156" s="42"/>
      <c r="D156" s="42"/>
      <c r="E156" s="42"/>
      <c r="F156" s="42"/>
      <c r="G156" s="54"/>
      <c r="H156" s="55" t="str">
        <f aca="false">IF(COUNT(F156,G156)&lt;2,"Non mesuré",IF(OR(F156&lt;0,G156&lt;0),"À corriger",F156*G156))</f>
        <v>Non mesuré</v>
      </c>
      <c r="I156" s="42"/>
    </row>
    <row r="157" customFormat="false" ht="27" hidden="false" customHeight="true" outlineLevel="0" collapsed="false">
      <c r="A157" s="48"/>
      <c r="B157" s="42"/>
      <c r="C157" s="42"/>
      <c r="D157" s="42"/>
      <c r="E157" s="42"/>
      <c r="F157" s="42"/>
      <c r="G157" s="54"/>
      <c r="H157" s="55" t="str">
        <f aca="false">IF(COUNT(F157,G157)&lt;2,"Non mesuré",IF(OR(F157&lt;0,G157&lt;0),"À corriger",F157*G157))</f>
        <v>Non mesuré</v>
      </c>
      <c r="I157" s="42"/>
    </row>
    <row r="158" customFormat="false" ht="27" hidden="false" customHeight="true" outlineLevel="0" collapsed="false">
      <c r="A158" s="48"/>
      <c r="B158" s="42"/>
      <c r="C158" s="42"/>
      <c r="D158" s="42"/>
      <c r="E158" s="42"/>
      <c r="F158" s="42"/>
      <c r="G158" s="54"/>
      <c r="H158" s="55" t="str">
        <f aca="false">IF(COUNT(F158,G158)&lt;2,"Non mesuré",IF(OR(F158&lt;0,G158&lt;0),"À corriger",F158*G158))</f>
        <v>Non mesuré</v>
      </c>
      <c r="I158" s="42"/>
    </row>
    <row r="159" customFormat="false" ht="27" hidden="false" customHeight="true" outlineLevel="0" collapsed="false">
      <c r="A159" s="48"/>
      <c r="B159" s="42"/>
      <c r="C159" s="42"/>
      <c r="D159" s="42"/>
      <c r="E159" s="42"/>
      <c r="F159" s="42"/>
      <c r="G159" s="54"/>
      <c r="H159" s="55" t="str">
        <f aca="false">IF(COUNT(F159,G159)&lt;2,"Non mesuré",IF(OR(F159&lt;0,G159&lt;0),"À corriger",F159*G159))</f>
        <v>Non mesuré</v>
      </c>
      <c r="I159" s="42"/>
    </row>
    <row r="160" customFormat="false" ht="27" hidden="false" customHeight="true" outlineLevel="0" collapsed="false">
      <c r="A160" s="48"/>
      <c r="B160" s="42"/>
      <c r="C160" s="42"/>
      <c r="D160" s="42"/>
      <c r="E160" s="42"/>
      <c r="F160" s="42"/>
      <c r="G160" s="54"/>
      <c r="H160" s="55" t="str">
        <f aca="false">IF(COUNT(F160,G160)&lt;2,"Non mesuré",IF(OR(F160&lt;0,G160&lt;0),"À corriger",F160*G160))</f>
        <v>Non mesuré</v>
      </c>
      <c r="I160" s="42"/>
    </row>
    <row r="161" customFormat="false" ht="27" hidden="false" customHeight="true" outlineLevel="0" collapsed="false">
      <c r="A161" s="48"/>
      <c r="B161" s="42"/>
      <c r="C161" s="42"/>
      <c r="D161" s="42"/>
      <c r="E161" s="42"/>
      <c r="F161" s="42"/>
      <c r="G161" s="54"/>
      <c r="H161" s="55" t="str">
        <f aca="false">IF(COUNT(F161,G161)&lt;2,"Non mesuré",IF(OR(F161&lt;0,G161&lt;0),"À corriger",F161*G161))</f>
        <v>Non mesuré</v>
      </c>
      <c r="I161" s="42"/>
    </row>
    <row r="162" customFormat="false" ht="27" hidden="false" customHeight="true" outlineLevel="0" collapsed="false">
      <c r="A162" s="48"/>
      <c r="B162" s="42"/>
      <c r="C162" s="42"/>
      <c r="D162" s="42"/>
      <c r="E162" s="42"/>
      <c r="F162" s="42"/>
      <c r="G162" s="54"/>
      <c r="H162" s="55" t="str">
        <f aca="false">IF(COUNT(F162,G162)&lt;2,"Non mesuré",IF(OR(F162&lt;0,G162&lt;0),"À corriger",F162*G162))</f>
        <v>Non mesuré</v>
      </c>
      <c r="I162" s="42"/>
    </row>
    <row r="163" customFormat="false" ht="27" hidden="false" customHeight="true" outlineLevel="0" collapsed="false">
      <c r="A163" s="48"/>
      <c r="B163" s="42"/>
      <c r="C163" s="42"/>
      <c r="D163" s="42"/>
      <c r="E163" s="42"/>
      <c r="F163" s="42"/>
      <c r="G163" s="54"/>
      <c r="H163" s="55" t="str">
        <f aca="false">IF(COUNT(F163,G163)&lt;2,"Non mesuré",IF(OR(F163&lt;0,G163&lt;0),"À corriger",F163*G163))</f>
        <v>Non mesuré</v>
      </c>
      <c r="I163" s="42"/>
    </row>
    <row r="164" customFormat="false" ht="27" hidden="false" customHeight="true" outlineLevel="0" collapsed="false">
      <c r="A164" s="48"/>
      <c r="B164" s="42"/>
      <c r="C164" s="42"/>
      <c r="D164" s="42"/>
      <c r="E164" s="42"/>
      <c r="F164" s="42"/>
      <c r="G164" s="54"/>
      <c r="H164" s="55" t="str">
        <f aca="false">IF(COUNT(F164,G164)&lt;2,"Non mesuré",IF(OR(F164&lt;0,G164&lt;0),"À corriger",F164*G164))</f>
        <v>Non mesuré</v>
      </c>
      <c r="I164" s="42"/>
    </row>
    <row r="165" customFormat="false" ht="27" hidden="false" customHeight="true" outlineLevel="0" collapsed="false">
      <c r="A165" s="48"/>
      <c r="B165" s="42"/>
      <c r="C165" s="42"/>
      <c r="D165" s="42"/>
      <c r="E165" s="42"/>
      <c r="F165" s="42"/>
      <c r="G165" s="54"/>
      <c r="H165" s="55" t="str">
        <f aca="false">IF(COUNT(F165,G165)&lt;2,"Non mesuré",IF(OR(F165&lt;0,G165&lt;0),"À corriger",F165*G165))</f>
        <v>Non mesuré</v>
      </c>
      <c r="I165" s="42"/>
    </row>
    <row r="166" customFormat="false" ht="27" hidden="false" customHeight="true" outlineLevel="0" collapsed="false">
      <c r="A166" s="48"/>
      <c r="B166" s="42"/>
      <c r="C166" s="42"/>
      <c r="D166" s="42"/>
      <c r="E166" s="42"/>
      <c r="F166" s="42"/>
      <c r="G166" s="54"/>
      <c r="H166" s="55" t="str">
        <f aca="false">IF(COUNT(F166,G166)&lt;2,"Non mesuré",IF(OR(F166&lt;0,G166&lt;0),"À corriger",F166*G166))</f>
        <v>Non mesuré</v>
      </c>
      <c r="I166" s="42"/>
    </row>
    <row r="167" customFormat="false" ht="27" hidden="false" customHeight="true" outlineLevel="0" collapsed="false">
      <c r="A167" s="48"/>
      <c r="B167" s="42"/>
      <c r="C167" s="42"/>
      <c r="D167" s="42"/>
      <c r="E167" s="42"/>
      <c r="F167" s="42"/>
      <c r="G167" s="54"/>
      <c r="H167" s="55" t="str">
        <f aca="false">IF(COUNT(F167,G167)&lt;2,"Non mesuré",IF(OR(F167&lt;0,G167&lt;0),"À corriger",F167*G167))</f>
        <v>Non mesuré</v>
      </c>
      <c r="I167" s="42"/>
    </row>
    <row r="168" customFormat="false" ht="27" hidden="false" customHeight="true" outlineLevel="0" collapsed="false">
      <c r="A168" s="48"/>
      <c r="B168" s="42"/>
      <c r="C168" s="42"/>
      <c r="D168" s="42"/>
      <c r="E168" s="42"/>
      <c r="F168" s="42"/>
      <c r="G168" s="54"/>
      <c r="H168" s="55" t="str">
        <f aca="false">IF(COUNT(F168,G168)&lt;2,"Non mesuré",IF(OR(F168&lt;0,G168&lt;0),"À corriger",F168*G168))</f>
        <v>Non mesuré</v>
      </c>
      <c r="I168" s="42"/>
    </row>
    <row r="169" customFormat="false" ht="27" hidden="false" customHeight="true" outlineLevel="0" collapsed="false">
      <c r="A169" s="48"/>
      <c r="B169" s="42"/>
      <c r="C169" s="42"/>
      <c r="D169" s="42"/>
      <c r="E169" s="42"/>
      <c r="F169" s="42"/>
      <c r="G169" s="54"/>
      <c r="H169" s="55" t="str">
        <f aca="false">IF(COUNT(F169,G169)&lt;2,"Non mesuré",IF(OR(F169&lt;0,G169&lt;0),"À corriger",F169*G169))</f>
        <v>Non mesuré</v>
      </c>
      <c r="I169" s="42"/>
    </row>
    <row r="170" customFormat="false" ht="27" hidden="false" customHeight="true" outlineLevel="0" collapsed="false">
      <c r="A170" s="48"/>
      <c r="B170" s="42"/>
      <c r="C170" s="42"/>
      <c r="D170" s="42"/>
      <c r="E170" s="42"/>
      <c r="F170" s="42"/>
      <c r="G170" s="54"/>
      <c r="H170" s="55" t="str">
        <f aca="false">IF(COUNT(F170,G170)&lt;2,"Non mesuré",IF(OR(F170&lt;0,G170&lt;0),"À corriger",F170*G170))</f>
        <v>Non mesuré</v>
      </c>
      <c r="I170" s="42"/>
    </row>
    <row r="171" customFormat="false" ht="27" hidden="false" customHeight="true" outlineLevel="0" collapsed="false">
      <c r="A171" s="48"/>
      <c r="B171" s="42"/>
      <c r="C171" s="42"/>
      <c r="D171" s="42"/>
      <c r="E171" s="42"/>
      <c r="F171" s="42"/>
      <c r="G171" s="54"/>
      <c r="H171" s="55" t="str">
        <f aca="false">IF(COUNT(F171,G171)&lt;2,"Non mesuré",IF(OR(F171&lt;0,G171&lt;0),"À corriger",F171*G171))</f>
        <v>Non mesuré</v>
      </c>
      <c r="I171" s="42"/>
    </row>
    <row r="172" customFormat="false" ht="27" hidden="false" customHeight="true" outlineLevel="0" collapsed="false">
      <c r="A172" s="48"/>
      <c r="B172" s="42"/>
      <c r="C172" s="42"/>
      <c r="D172" s="42"/>
      <c r="E172" s="42"/>
      <c r="F172" s="42"/>
      <c r="G172" s="54"/>
      <c r="H172" s="55" t="str">
        <f aca="false">IF(COUNT(F172,G172)&lt;2,"Non mesuré",IF(OR(F172&lt;0,G172&lt;0),"À corriger",F172*G172))</f>
        <v>Non mesuré</v>
      </c>
      <c r="I172" s="42"/>
    </row>
    <row r="173" customFormat="false" ht="27" hidden="false" customHeight="true" outlineLevel="0" collapsed="false">
      <c r="A173" s="48"/>
      <c r="B173" s="42"/>
      <c r="C173" s="42"/>
      <c r="D173" s="42"/>
      <c r="E173" s="42"/>
      <c r="F173" s="42"/>
      <c r="G173" s="54"/>
      <c r="H173" s="55" t="str">
        <f aca="false">IF(COUNT(F173,G173)&lt;2,"Non mesuré",IF(OR(F173&lt;0,G173&lt;0),"À corriger",F173*G173))</f>
        <v>Non mesuré</v>
      </c>
      <c r="I173" s="42"/>
    </row>
    <row r="174" customFormat="false" ht="27" hidden="false" customHeight="true" outlineLevel="0" collapsed="false">
      <c r="A174" s="48"/>
      <c r="B174" s="42"/>
      <c r="C174" s="42"/>
      <c r="D174" s="42"/>
      <c r="E174" s="42"/>
      <c r="F174" s="42"/>
      <c r="G174" s="54"/>
      <c r="H174" s="55" t="str">
        <f aca="false">IF(COUNT(F174,G174)&lt;2,"Non mesuré",IF(OR(F174&lt;0,G174&lt;0),"À corriger",F174*G174))</f>
        <v>Non mesuré</v>
      </c>
      <c r="I174" s="42"/>
    </row>
    <row r="175" customFormat="false" ht="27" hidden="false" customHeight="true" outlineLevel="0" collapsed="false">
      <c r="A175" s="48"/>
      <c r="B175" s="42"/>
      <c r="C175" s="42"/>
      <c r="D175" s="42"/>
      <c r="E175" s="42"/>
      <c r="F175" s="42"/>
      <c r="G175" s="54"/>
      <c r="H175" s="55" t="str">
        <f aca="false">IF(COUNT(F175,G175)&lt;2,"Non mesuré",IF(OR(F175&lt;0,G175&lt;0),"À corriger",F175*G175))</f>
        <v>Non mesuré</v>
      </c>
      <c r="I175" s="42"/>
    </row>
    <row r="176" customFormat="false" ht="27" hidden="false" customHeight="true" outlineLevel="0" collapsed="false">
      <c r="A176" s="48"/>
      <c r="B176" s="42"/>
      <c r="C176" s="42"/>
      <c r="D176" s="42"/>
      <c r="E176" s="42"/>
      <c r="F176" s="42"/>
      <c r="G176" s="54"/>
      <c r="H176" s="55" t="str">
        <f aca="false">IF(COUNT(F176,G176)&lt;2,"Non mesuré",IF(OR(F176&lt;0,G176&lt;0),"À corriger",F176*G176))</f>
        <v>Non mesuré</v>
      </c>
      <c r="I176" s="42"/>
    </row>
    <row r="177" customFormat="false" ht="27" hidden="false" customHeight="true" outlineLevel="0" collapsed="false">
      <c r="A177" s="48"/>
      <c r="B177" s="42"/>
      <c r="C177" s="42"/>
      <c r="D177" s="42"/>
      <c r="E177" s="42"/>
      <c r="F177" s="42"/>
      <c r="G177" s="54"/>
      <c r="H177" s="55" t="str">
        <f aca="false">IF(COUNT(F177,G177)&lt;2,"Non mesuré",IF(OR(F177&lt;0,G177&lt;0),"À corriger",F177*G177))</f>
        <v>Non mesuré</v>
      </c>
      <c r="I177" s="42"/>
    </row>
    <row r="178" customFormat="false" ht="27" hidden="false" customHeight="true" outlineLevel="0" collapsed="false">
      <c r="A178" s="48"/>
      <c r="B178" s="42"/>
      <c r="C178" s="42"/>
      <c r="D178" s="42"/>
      <c r="E178" s="42"/>
      <c r="F178" s="42"/>
      <c r="G178" s="54"/>
      <c r="H178" s="55" t="str">
        <f aca="false">IF(COUNT(F178,G178)&lt;2,"Non mesuré",IF(OR(F178&lt;0,G178&lt;0),"À corriger",F178*G178))</f>
        <v>Non mesuré</v>
      </c>
      <c r="I178" s="42"/>
    </row>
    <row r="179" customFormat="false" ht="27" hidden="false" customHeight="true" outlineLevel="0" collapsed="false">
      <c r="A179" s="48"/>
      <c r="B179" s="42"/>
      <c r="C179" s="42"/>
      <c r="D179" s="42"/>
      <c r="E179" s="42"/>
      <c r="F179" s="42"/>
      <c r="G179" s="54"/>
      <c r="H179" s="55" t="str">
        <f aca="false">IF(COUNT(F179,G179)&lt;2,"Non mesuré",IF(OR(F179&lt;0,G179&lt;0),"À corriger",F179*G179))</f>
        <v>Non mesuré</v>
      </c>
      <c r="I179" s="42"/>
    </row>
    <row r="180" customFormat="false" ht="27" hidden="false" customHeight="true" outlineLevel="0" collapsed="false">
      <c r="A180" s="48"/>
      <c r="B180" s="42"/>
      <c r="C180" s="42"/>
      <c r="D180" s="42"/>
      <c r="E180" s="42"/>
      <c r="F180" s="42"/>
      <c r="G180" s="54"/>
      <c r="H180" s="55" t="str">
        <f aca="false">IF(COUNT(F180,G180)&lt;2,"Non mesuré",IF(OR(F180&lt;0,G180&lt;0),"À corriger",F180*G180))</f>
        <v>Non mesuré</v>
      </c>
      <c r="I180" s="42"/>
    </row>
    <row r="181" customFormat="false" ht="27" hidden="false" customHeight="true" outlineLevel="0" collapsed="false">
      <c r="A181" s="48"/>
      <c r="B181" s="42"/>
      <c r="C181" s="42"/>
      <c r="D181" s="42"/>
      <c r="E181" s="42"/>
      <c r="F181" s="42"/>
      <c r="G181" s="54"/>
      <c r="H181" s="55" t="str">
        <f aca="false">IF(COUNT(F181,G181)&lt;2,"Non mesuré",IF(OR(F181&lt;0,G181&lt;0),"À corriger",F181*G181))</f>
        <v>Non mesuré</v>
      </c>
      <c r="I181" s="42"/>
    </row>
    <row r="182" customFormat="false" ht="27" hidden="false" customHeight="true" outlineLevel="0" collapsed="false">
      <c r="A182" s="48"/>
      <c r="B182" s="42"/>
      <c r="C182" s="42"/>
      <c r="D182" s="42"/>
      <c r="E182" s="42"/>
      <c r="F182" s="42"/>
      <c r="G182" s="54"/>
      <c r="H182" s="55" t="str">
        <f aca="false">IF(COUNT(F182,G182)&lt;2,"Non mesuré",IF(OR(F182&lt;0,G182&lt;0),"À corriger",F182*G182))</f>
        <v>Non mesuré</v>
      </c>
      <c r="I182" s="42"/>
    </row>
    <row r="183" customFormat="false" ht="27" hidden="false" customHeight="true" outlineLevel="0" collapsed="false">
      <c r="A183" s="48"/>
      <c r="B183" s="42"/>
      <c r="C183" s="42"/>
      <c r="D183" s="42"/>
      <c r="E183" s="42"/>
      <c r="F183" s="42"/>
      <c r="G183" s="54"/>
      <c r="H183" s="55" t="str">
        <f aca="false">IF(COUNT(F183,G183)&lt;2,"Non mesuré",IF(OR(F183&lt;0,G183&lt;0),"À corriger",F183*G183))</f>
        <v>Non mesuré</v>
      </c>
      <c r="I183" s="42"/>
    </row>
    <row r="184" customFormat="false" ht="27" hidden="false" customHeight="true" outlineLevel="0" collapsed="false">
      <c r="A184" s="48"/>
      <c r="B184" s="42"/>
      <c r="C184" s="42"/>
      <c r="D184" s="42"/>
      <c r="E184" s="42"/>
      <c r="F184" s="42"/>
      <c r="G184" s="54"/>
      <c r="H184" s="55" t="str">
        <f aca="false">IF(COUNT(F184,G184)&lt;2,"Non mesuré",IF(OR(F184&lt;0,G184&lt;0),"À corriger",F184*G184))</f>
        <v>Non mesuré</v>
      </c>
      <c r="I184" s="42"/>
    </row>
    <row r="185" customFormat="false" ht="27" hidden="false" customHeight="true" outlineLevel="0" collapsed="false">
      <c r="A185" s="48"/>
      <c r="B185" s="42"/>
      <c r="C185" s="42"/>
      <c r="D185" s="42"/>
      <c r="E185" s="42"/>
      <c r="F185" s="42"/>
      <c r="G185" s="54"/>
      <c r="H185" s="55" t="str">
        <f aca="false">IF(COUNT(F185,G185)&lt;2,"Non mesuré",IF(OR(F185&lt;0,G185&lt;0),"À corriger",F185*G185))</f>
        <v>Non mesuré</v>
      </c>
      <c r="I185" s="42"/>
    </row>
    <row r="186" customFormat="false" ht="27" hidden="false" customHeight="true" outlineLevel="0" collapsed="false">
      <c r="A186" s="48"/>
      <c r="B186" s="42"/>
      <c r="C186" s="42"/>
      <c r="D186" s="42"/>
      <c r="E186" s="42"/>
      <c r="F186" s="42"/>
      <c r="G186" s="54"/>
      <c r="H186" s="55" t="str">
        <f aca="false">IF(COUNT(F186,G186)&lt;2,"Non mesuré",IF(OR(F186&lt;0,G186&lt;0),"À corriger",F186*G186))</f>
        <v>Non mesuré</v>
      </c>
      <c r="I186" s="42"/>
    </row>
    <row r="187" customFormat="false" ht="27" hidden="false" customHeight="true" outlineLevel="0" collapsed="false">
      <c r="A187" s="48"/>
      <c r="B187" s="42"/>
      <c r="C187" s="42"/>
      <c r="D187" s="42"/>
      <c r="E187" s="42"/>
      <c r="F187" s="42"/>
      <c r="G187" s="54"/>
      <c r="H187" s="55" t="str">
        <f aca="false">IF(COUNT(F187,G187)&lt;2,"Non mesuré",IF(OR(F187&lt;0,G187&lt;0),"À corriger",F187*G187))</f>
        <v>Non mesuré</v>
      </c>
      <c r="I187" s="42"/>
    </row>
    <row r="188" customFormat="false" ht="27" hidden="false" customHeight="true" outlineLevel="0" collapsed="false">
      <c r="A188" s="48"/>
      <c r="B188" s="42"/>
      <c r="C188" s="42"/>
      <c r="D188" s="42"/>
      <c r="E188" s="42"/>
      <c r="F188" s="42"/>
      <c r="G188" s="54"/>
      <c r="H188" s="55" t="str">
        <f aca="false">IF(COUNT(F188,G188)&lt;2,"Non mesuré",IF(OR(F188&lt;0,G188&lt;0),"À corriger",F188*G188))</f>
        <v>Non mesuré</v>
      </c>
      <c r="I188" s="42"/>
    </row>
    <row r="189" customFormat="false" ht="27" hidden="false" customHeight="true" outlineLevel="0" collapsed="false">
      <c r="A189" s="48"/>
      <c r="B189" s="42"/>
      <c r="C189" s="42"/>
      <c r="D189" s="42"/>
      <c r="E189" s="42"/>
      <c r="F189" s="42"/>
      <c r="G189" s="54"/>
      <c r="H189" s="55" t="str">
        <f aca="false">IF(COUNT(F189,G189)&lt;2,"Non mesuré",IF(OR(F189&lt;0,G189&lt;0),"À corriger",F189*G189))</f>
        <v>Non mesuré</v>
      </c>
      <c r="I189" s="42"/>
    </row>
    <row r="190" customFormat="false" ht="27" hidden="false" customHeight="true" outlineLevel="0" collapsed="false">
      <c r="A190" s="48"/>
      <c r="B190" s="42"/>
      <c r="C190" s="42"/>
      <c r="D190" s="42"/>
      <c r="E190" s="42"/>
      <c r="F190" s="42"/>
      <c r="G190" s="54"/>
      <c r="H190" s="55" t="str">
        <f aca="false">IF(COUNT(F190,G190)&lt;2,"Non mesuré",IF(OR(F190&lt;0,G190&lt;0),"À corriger",F190*G190))</f>
        <v>Non mesuré</v>
      </c>
      <c r="I190" s="42"/>
    </row>
    <row r="191" customFormat="false" ht="27" hidden="false" customHeight="true" outlineLevel="0" collapsed="false">
      <c r="A191" s="48"/>
      <c r="B191" s="42"/>
      <c r="C191" s="42"/>
      <c r="D191" s="42"/>
      <c r="E191" s="42"/>
      <c r="F191" s="42"/>
      <c r="G191" s="54"/>
      <c r="H191" s="55" t="str">
        <f aca="false">IF(COUNT(F191,G191)&lt;2,"Non mesuré",IF(OR(F191&lt;0,G191&lt;0),"À corriger",F191*G191))</f>
        <v>Non mesuré</v>
      </c>
      <c r="I191" s="42"/>
    </row>
    <row r="192" customFormat="false" ht="27" hidden="false" customHeight="true" outlineLevel="0" collapsed="false">
      <c r="A192" s="48"/>
      <c r="B192" s="42"/>
      <c r="C192" s="42"/>
      <c r="D192" s="42"/>
      <c r="E192" s="42"/>
      <c r="F192" s="42"/>
      <c r="G192" s="54"/>
      <c r="H192" s="55" t="str">
        <f aca="false">IF(COUNT(F192,G192)&lt;2,"Non mesuré",IF(OR(F192&lt;0,G192&lt;0),"À corriger",F192*G192))</f>
        <v>Non mesuré</v>
      </c>
      <c r="I192" s="42"/>
    </row>
    <row r="193" customFormat="false" ht="27" hidden="false" customHeight="true" outlineLevel="0" collapsed="false">
      <c r="A193" s="48"/>
      <c r="B193" s="42"/>
      <c r="C193" s="42"/>
      <c r="D193" s="42"/>
      <c r="E193" s="42"/>
      <c r="F193" s="42"/>
      <c r="G193" s="54"/>
      <c r="H193" s="55" t="str">
        <f aca="false">IF(COUNT(F193,G193)&lt;2,"Non mesuré",IF(OR(F193&lt;0,G193&lt;0),"À corriger",F193*G193))</f>
        <v>Non mesuré</v>
      </c>
      <c r="I193" s="42"/>
    </row>
    <row r="194" customFormat="false" ht="27" hidden="false" customHeight="true" outlineLevel="0" collapsed="false">
      <c r="A194" s="48"/>
      <c r="B194" s="42"/>
      <c r="C194" s="42"/>
      <c r="D194" s="42"/>
      <c r="E194" s="42"/>
      <c r="F194" s="42"/>
      <c r="G194" s="54"/>
      <c r="H194" s="55" t="str">
        <f aca="false">IF(COUNT(F194,G194)&lt;2,"Non mesuré",IF(OR(F194&lt;0,G194&lt;0),"À corriger",F194*G194))</f>
        <v>Non mesuré</v>
      </c>
      <c r="I194" s="42"/>
    </row>
    <row r="195" customFormat="false" ht="27" hidden="false" customHeight="true" outlineLevel="0" collapsed="false">
      <c r="A195" s="48"/>
      <c r="B195" s="42"/>
      <c r="C195" s="42"/>
      <c r="D195" s="42"/>
      <c r="E195" s="42"/>
      <c r="F195" s="42"/>
      <c r="G195" s="54"/>
      <c r="H195" s="55" t="str">
        <f aca="false">IF(COUNT(F195,G195)&lt;2,"Non mesuré",IF(OR(F195&lt;0,G195&lt;0),"À corriger",F195*G195))</f>
        <v>Non mesuré</v>
      </c>
      <c r="I195" s="42"/>
    </row>
    <row r="196" customFormat="false" ht="27" hidden="false" customHeight="true" outlineLevel="0" collapsed="false">
      <c r="A196" s="48"/>
      <c r="B196" s="42"/>
      <c r="C196" s="42"/>
      <c r="D196" s="42"/>
      <c r="E196" s="42"/>
      <c r="F196" s="42"/>
      <c r="G196" s="54"/>
      <c r="H196" s="55" t="str">
        <f aca="false">IF(COUNT(F196,G196)&lt;2,"Non mesuré",IF(OR(F196&lt;0,G196&lt;0),"À corriger",F196*G196))</f>
        <v>Non mesuré</v>
      </c>
      <c r="I196" s="42"/>
    </row>
    <row r="197" customFormat="false" ht="27" hidden="false" customHeight="true" outlineLevel="0" collapsed="false">
      <c r="A197" s="48"/>
      <c r="B197" s="42"/>
      <c r="C197" s="42"/>
      <c r="D197" s="42"/>
      <c r="E197" s="42"/>
      <c r="F197" s="42"/>
      <c r="G197" s="54"/>
      <c r="H197" s="55" t="str">
        <f aca="false">IF(COUNT(F197,G197)&lt;2,"Non mesuré",IF(OR(F197&lt;0,G197&lt;0),"À corriger",F197*G197))</f>
        <v>Non mesuré</v>
      </c>
      <c r="I197" s="42"/>
    </row>
    <row r="198" customFormat="false" ht="27" hidden="false" customHeight="true" outlineLevel="0" collapsed="false">
      <c r="A198" s="48"/>
      <c r="B198" s="42"/>
      <c r="C198" s="42"/>
      <c r="D198" s="42"/>
      <c r="E198" s="42"/>
      <c r="F198" s="42"/>
      <c r="G198" s="54"/>
      <c r="H198" s="55" t="str">
        <f aca="false">IF(COUNT(F198,G198)&lt;2,"Non mesuré",IF(OR(F198&lt;0,G198&lt;0),"À corriger",F198*G198))</f>
        <v>Non mesuré</v>
      </c>
      <c r="I198" s="42"/>
    </row>
    <row r="199" customFormat="false" ht="27" hidden="false" customHeight="true" outlineLevel="0" collapsed="false">
      <c r="A199" s="48"/>
      <c r="B199" s="42"/>
      <c r="C199" s="42"/>
      <c r="D199" s="42"/>
      <c r="E199" s="42"/>
      <c r="F199" s="42"/>
      <c r="G199" s="54"/>
      <c r="H199" s="55" t="str">
        <f aca="false">IF(COUNT(F199,G199)&lt;2,"Non mesuré",IF(OR(F199&lt;0,G199&lt;0),"À corriger",F199*G199))</f>
        <v>Non mesuré</v>
      </c>
      <c r="I199" s="42"/>
    </row>
    <row r="200" customFormat="false" ht="27" hidden="false" customHeight="true" outlineLevel="0" collapsed="false">
      <c r="A200" s="48"/>
      <c r="B200" s="42"/>
      <c r="C200" s="42"/>
      <c r="D200" s="42"/>
      <c r="E200" s="42"/>
      <c r="F200" s="42"/>
      <c r="G200" s="54"/>
      <c r="H200" s="55" t="str">
        <f aca="false">IF(COUNT(F200,G200)&lt;2,"Non mesuré",IF(OR(F200&lt;0,G200&lt;0),"À corriger",F200*G200))</f>
        <v>Non mesuré</v>
      </c>
      <c r="I200" s="42"/>
    </row>
    <row r="201" customFormat="false" ht="27" hidden="false" customHeight="true" outlineLevel="0" collapsed="false">
      <c r="A201" s="48"/>
      <c r="B201" s="42"/>
      <c r="C201" s="42"/>
      <c r="D201" s="42"/>
      <c r="E201" s="42"/>
      <c r="F201" s="42"/>
      <c r="G201" s="54"/>
      <c r="H201" s="55" t="str">
        <f aca="false">IF(COUNT(F201,G201)&lt;2,"Non mesuré",IF(OR(F201&lt;0,G201&lt;0),"À corriger",F201*G201))</f>
        <v>Non mesuré</v>
      </c>
      <c r="I201" s="42"/>
    </row>
    <row r="202" customFormat="false" ht="27" hidden="false" customHeight="true" outlineLevel="0" collapsed="false">
      <c r="A202" s="48"/>
      <c r="B202" s="42"/>
      <c r="C202" s="42"/>
      <c r="D202" s="42"/>
      <c r="E202" s="42"/>
      <c r="F202" s="42"/>
      <c r="G202" s="54"/>
      <c r="H202" s="55" t="str">
        <f aca="false">IF(COUNT(F202,G202)&lt;2,"Non mesuré",IF(OR(F202&lt;0,G202&lt;0),"À corriger",F202*G202))</f>
        <v>Non mesuré</v>
      </c>
      <c r="I202" s="42"/>
    </row>
    <row r="203" customFormat="false" ht="27" hidden="false" customHeight="true" outlineLevel="0" collapsed="false">
      <c r="A203" s="48"/>
      <c r="B203" s="42"/>
      <c r="C203" s="42"/>
      <c r="D203" s="42"/>
      <c r="E203" s="42"/>
      <c r="F203" s="42"/>
      <c r="G203" s="54"/>
      <c r="H203" s="55" t="str">
        <f aca="false">IF(COUNT(F203,G203)&lt;2,"Non mesuré",IF(OR(F203&lt;0,G203&lt;0),"À corriger",F203*G203))</f>
        <v>Non mesuré</v>
      </c>
      <c r="I203" s="42"/>
    </row>
    <row r="204" customFormat="false" ht="27" hidden="false" customHeight="true" outlineLevel="0" collapsed="false">
      <c r="A204" s="48"/>
      <c r="B204" s="42"/>
      <c r="C204" s="42"/>
      <c r="D204" s="42"/>
      <c r="E204" s="42"/>
      <c r="F204" s="42"/>
      <c r="G204" s="54"/>
      <c r="H204" s="55" t="str">
        <f aca="false">IF(COUNT(F204,G204)&lt;2,"Non mesuré",IF(OR(F204&lt;0,G204&lt;0),"À corriger",F204*G204))</f>
        <v>Non mesuré</v>
      </c>
      <c r="I204" s="42"/>
    </row>
    <row r="205" customFormat="false" ht="27" hidden="false" customHeight="true" outlineLevel="0" collapsed="false">
      <c r="A205" s="48"/>
      <c r="B205" s="42"/>
      <c r="C205" s="42"/>
      <c r="D205" s="42"/>
      <c r="E205" s="42"/>
      <c r="F205" s="42"/>
      <c r="G205" s="54"/>
      <c r="H205" s="55" t="str">
        <f aca="false">IF(COUNT(F205,G205)&lt;2,"Non mesuré",IF(OR(F205&lt;0,G205&lt;0),"À corriger",F205*G205))</f>
        <v>Non mesuré</v>
      </c>
      <c r="I205" s="42"/>
    </row>
    <row r="206" customFormat="false" ht="27" hidden="false" customHeight="true" outlineLevel="0" collapsed="false">
      <c r="A206" s="48"/>
      <c r="B206" s="42"/>
      <c r="C206" s="42"/>
      <c r="D206" s="42"/>
      <c r="E206" s="42"/>
      <c r="F206" s="42"/>
      <c r="G206" s="54"/>
      <c r="H206" s="55" t="str">
        <f aca="false">IF(COUNT(F206,G206)&lt;2,"Non mesuré",IF(OR(F206&lt;0,G206&lt;0),"À corriger",F206*G206))</f>
        <v>Non mesuré</v>
      </c>
      <c r="I206" s="42"/>
    </row>
  </sheetData>
  <mergeCells count="5">
    <mergeCell ref="A1:C1"/>
    <mergeCell ref="D1:F1"/>
    <mergeCell ref="G1:I1"/>
    <mergeCell ref="A2:I2"/>
    <mergeCell ref="A4:I4"/>
  </mergeCells>
  <dataValidations count="4">
    <dataValidation allowBlank="true" error="Choisir une valeur autorisée ; une donnée absente reste vide." errorStyle="stop" errorTitle="Saisie à vérifier" operator="between" showDropDown="false" showErrorMessage="true" showInputMessage="false" sqref="E7:E206" type="list">
      <formula1>"Diagnostic,Cadrage,Construction,Usage,Revue,Contrôle"</formula1>
      <formula2>0</formula2>
    </dataValidation>
    <dataValidation allowBlank="true" error="Choisir une valeur autorisée ; une donnée absente reste vide." errorStyle="stop" errorTitle="Saisie à vérifier" operator="between" showDropDown="false" showErrorMessage="true" showInputMessage="false" sqref="I7:I206" type="list">
      <formula1>"Planifié,Constaté"</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F7:G206" type="decimal">
      <formula1>0</formula1>
      <formula2>0</formula2>
    </dataValidation>
    <dataValidation allowBlank="true" error="Respecter le type et les bornes indiqués. Laisser vide une donnée inconnue." errorStyle="stop" errorTitle="Valeur non autorisée" operator="between" showDropDown="false" showErrorMessage="true" showInputMessage="false" sqref="A7:A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6" min="2" style="1" width="13"/>
    <col collapsed="false" customWidth="true" hidden="false" outlineLevel="0" max="7" min="7" style="1" width="17"/>
    <col collapsed="false" customWidth="true" hidden="false" outlineLevel="0" max="8" min="8" style="1" width="14"/>
    <col collapsed="false" customWidth="true" hidden="false" outlineLevel="0" max="10" min="9" style="1" width="13"/>
  </cols>
  <sheetData>
    <row r="1" customFormat="false" ht="24.75" hidden="false" customHeight="true" outlineLevel="0" collapsed="false">
      <c r="A1" s="31" t="str">
        <f aca="false">IFERROR(HYPERLINK("#'00_Accueil'!A1","ACCUEIL"),"ACCUEIL")</f>
        <v>ACCUEIL</v>
      </c>
      <c r="B1" s="31"/>
      <c r="C1" s="31"/>
      <c r="D1" s="31" t="str">
        <f aca="false">IFERROR(HYPERLINK("#'08_Guide'!A1","GUIDE DU MODULE"),"GUIDE DU MODULE")</f>
        <v>GUIDE DU MODULE</v>
      </c>
      <c r="E1" s="31"/>
      <c r="F1" s="31"/>
      <c r="G1" s="31" t="str">
        <f aca="false">IFERROR(HYPERLINK("#'00_Sommaire'!A1","TOUTES LES FEUILLES"),"TOUTES LES FEUILLES")</f>
        <v>TOUTES LES FEUILLES</v>
      </c>
      <c r="H1" s="31"/>
      <c r="I1" s="31"/>
      <c r="J1" s="31"/>
    </row>
    <row r="2" customFormat="false" ht="24" hidden="false" customHeight="true" outlineLevel="0" collapsed="false">
      <c r="A2" s="32" t="s">
        <v>1585</v>
      </c>
      <c r="B2" s="32"/>
      <c r="C2" s="32"/>
      <c r="D2" s="32"/>
      <c r="E2" s="32"/>
      <c r="F2" s="32"/>
      <c r="G2" s="32"/>
      <c r="H2" s="32"/>
      <c r="I2" s="32"/>
      <c r="J2" s="32"/>
    </row>
    <row r="3" customFormat="false" ht="9" hidden="false" customHeight="true" outlineLevel="0" collapsed="false">
      <c r="A3" s="4"/>
      <c r="B3" s="4"/>
      <c r="C3" s="4"/>
      <c r="D3" s="4"/>
      <c r="E3" s="4"/>
      <c r="F3" s="4"/>
      <c r="G3" s="4"/>
      <c r="H3" s="4"/>
      <c r="I3" s="4"/>
      <c r="J3" s="4"/>
    </row>
    <row r="4" customFormat="false" ht="45.75" hidden="false" customHeight="true" outlineLevel="0" collapsed="false">
      <c r="A4" s="33" t="s">
        <v>1671</v>
      </c>
      <c r="B4" s="33"/>
      <c r="C4" s="33"/>
      <c r="D4" s="33"/>
      <c r="E4" s="33"/>
      <c r="F4" s="33"/>
      <c r="G4" s="33"/>
      <c r="H4" s="33"/>
      <c r="I4" s="33"/>
      <c r="J4" s="33"/>
    </row>
    <row r="5" customFormat="false" ht="27" hidden="false" customHeight="true" outlineLevel="0" collapsed="false">
      <c r="A5" s="4"/>
      <c r="B5" s="4"/>
      <c r="C5" s="4"/>
      <c r="D5" s="4"/>
      <c r="E5" s="4"/>
      <c r="F5" s="4"/>
      <c r="G5" s="4"/>
      <c r="H5" s="4"/>
      <c r="I5" s="4"/>
      <c r="J5" s="4"/>
    </row>
    <row r="6" customFormat="false" ht="42" hidden="false" customHeight="true" outlineLevel="0" collapsed="false">
      <c r="A6" s="35" t="s">
        <v>775</v>
      </c>
      <c r="B6" s="35" t="s">
        <v>475</v>
      </c>
      <c r="C6" s="35" t="s">
        <v>662</v>
      </c>
      <c r="D6" s="35" t="s">
        <v>982</v>
      </c>
      <c r="E6" s="35" t="s">
        <v>861</v>
      </c>
      <c r="F6" s="35" t="s">
        <v>1672</v>
      </c>
      <c r="G6" s="35" t="s">
        <v>583</v>
      </c>
      <c r="H6" s="35" t="s">
        <v>1673</v>
      </c>
      <c r="I6" s="35" t="s">
        <v>1674</v>
      </c>
      <c r="J6" s="35" t="s">
        <v>1062</v>
      </c>
    </row>
    <row r="7" customFormat="false" ht="27" hidden="false" customHeight="true" outlineLevel="0" collapsed="false">
      <c r="A7" s="38" t="s">
        <v>1675</v>
      </c>
      <c r="B7" s="38"/>
      <c r="C7" s="38"/>
      <c r="D7" s="38"/>
      <c r="E7" s="38"/>
      <c r="F7" s="38"/>
      <c r="G7" s="47"/>
      <c r="H7" s="38"/>
      <c r="I7" s="38"/>
      <c r="J7" s="38"/>
    </row>
    <row r="8" customFormat="false" ht="27" hidden="false" customHeight="true" outlineLevel="0" collapsed="false">
      <c r="A8" s="38" t="s">
        <v>1676</v>
      </c>
      <c r="B8" s="38"/>
      <c r="C8" s="38"/>
      <c r="D8" s="38"/>
      <c r="E8" s="38"/>
      <c r="F8" s="38"/>
      <c r="G8" s="47"/>
      <c r="H8" s="38"/>
      <c r="I8" s="38"/>
      <c r="J8" s="38"/>
    </row>
    <row r="9" customFormat="false" ht="27" hidden="false" customHeight="true" outlineLevel="0" collapsed="false">
      <c r="A9" s="38" t="s">
        <v>1677</v>
      </c>
      <c r="B9" s="38"/>
      <c r="C9" s="38"/>
      <c r="D9" s="38"/>
      <c r="E9" s="38"/>
      <c r="F9" s="38"/>
      <c r="G9" s="47"/>
      <c r="H9" s="38"/>
      <c r="I9" s="38"/>
      <c r="J9" s="38"/>
    </row>
    <row r="10" customFormat="false" ht="27" hidden="false" customHeight="true" outlineLevel="0" collapsed="false">
      <c r="A10" s="38" t="s">
        <v>1678</v>
      </c>
      <c r="B10" s="38"/>
      <c r="C10" s="38"/>
      <c r="D10" s="38"/>
      <c r="E10" s="38"/>
      <c r="F10" s="38"/>
      <c r="G10" s="47"/>
      <c r="H10" s="38"/>
      <c r="I10" s="38"/>
      <c r="J10" s="38"/>
    </row>
    <row r="11" customFormat="false" ht="27" hidden="false" customHeight="true" outlineLevel="0" collapsed="false">
      <c r="A11" s="38" t="s">
        <v>1679</v>
      </c>
      <c r="B11" s="38"/>
      <c r="C11" s="38"/>
      <c r="D11" s="38"/>
      <c r="E11" s="38"/>
      <c r="F11" s="38"/>
      <c r="G11" s="47"/>
      <c r="H11" s="38"/>
      <c r="I11" s="38"/>
      <c r="J11" s="38"/>
    </row>
    <row r="12" customFormat="false" ht="27" hidden="false" customHeight="true" outlineLevel="0" collapsed="false">
      <c r="A12" s="38" t="s">
        <v>1680</v>
      </c>
      <c r="B12" s="38"/>
      <c r="C12" s="38"/>
      <c r="D12" s="38"/>
      <c r="E12" s="38"/>
      <c r="F12" s="38"/>
      <c r="G12" s="47"/>
      <c r="H12" s="38"/>
      <c r="I12" s="38"/>
      <c r="J12" s="38"/>
    </row>
    <row r="13" customFormat="false" ht="27" hidden="false" customHeight="true" outlineLevel="0" collapsed="false">
      <c r="A13" s="38" t="s">
        <v>1681</v>
      </c>
      <c r="B13" s="38"/>
      <c r="C13" s="38"/>
      <c r="D13" s="38"/>
      <c r="E13" s="38"/>
      <c r="F13" s="38"/>
      <c r="G13" s="47"/>
      <c r="H13" s="38"/>
      <c r="I13" s="38"/>
      <c r="J13" s="38"/>
    </row>
    <row r="14" customFormat="false" ht="27" hidden="false" customHeight="true" outlineLevel="0" collapsed="false">
      <c r="A14" s="38" t="s">
        <v>1682</v>
      </c>
      <c r="B14" s="38"/>
      <c r="C14" s="38"/>
      <c r="D14" s="38"/>
      <c r="E14" s="38"/>
      <c r="F14" s="38"/>
      <c r="G14" s="47"/>
      <c r="H14" s="38"/>
      <c r="I14" s="38"/>
      <c r="J14" s="38"/>
    </row>
    <row r="15" customFormat="false" ht="27" hidden="false" customHeight="true" outlineLevel="0" collapsed="false">
      <c r="A15" s="38" t="s">
        <v>1683</v>
      </c>
      <c r="B15" s="38"/>
      <c r="C15" s="38"/>
      <c r="D15" s="38"/>
      <c r="E15" s="38"/>
      <c r="F15" s="38"/>
      <c r="G15" s="47"/>
      <c r="H15" s="38"/>
      <c r="I15" s="38"/>
      <c r="J15" s="38"/>
    </row>
    <row r="16" customFormat="false" ht="27" hidden="false" customHeight="true" outlineLevel="0" collapsed="false">
      <c r="A16" s="38" t="s">
        <v>1684</v>
      </c>
      <c r="B16" s="38"/>
      <c r="C16" s="38"/>
      <c r="D16" s="38"/>
      <c r="E16" s="38"/>
      <c r="F16" s="38"/>
      <c r="G16" s="47"/>
      <c r="H16" s="38"/>
      <c r="I16" s="38"/>
      <c r="J16" s="38"/>
    </row>
    <row r="17" customFormat="false" ht="27" hidden="false" customHeight="true" outlineLevel="0" collapsed="false">
      <c r="A17" s="38" t="s">
        <v>1685</v>
      </c>
      <c r="B17" s="38"/>
      <c r="C17" s="38"/>
      <c r="D17" s="38"/>
      <c r="E17" s="38"/>
      <c r="F17" s="38"/>
      <c r="G17" s="47"/>
      <c r="H17" s="38"/>
      <c r="I17" s="38"/>
      <c r="J17" s="38"/>
    </row>
    <row r="18" customFormat="false" ht="27" hidden="false" customHeight="true" outlineLevel="0" collapsed="false">
      <c r="A18" s="38" t="s">
        <v>1686</v>
      </c>
      <c r="B18" s="38"/>
      <c r="C18" s="38"/>
      <c r="D18" s="38"/>
      <c r="E18" s="38"/>
      <c r="F18" s="38"/>
      <c r="G18" s="47"/>
      <c r="H18" s="38"/>
      <c r="I18" s="38"/>
      <c r="J18" s="38"/>
    </row>
    <row r="19" customFormat="false" ht="27" hidden="false" customHeight="true" outlineLevel="0" collapsed="false">
      <c r="A19" s="38" t="s">
        <v>1687</v>
      </c>
      <c r="B19" s="38"/>
      <c r="C19" s="38"/>
      <c r="D19" s="38"/>
      <c r="E19" s="38"/>
      <c r="F19" s="38"/>
      <c r="G19" s="47"/>
      <c r="H19" s="38"/>
      <c r="I19" s="38"/>
      <c r="J19" s="38"/>
    </row>
    <row r="20" customFormat="false" ht="27" hidden="false" customHeight="true" outlineLevel="0" collapsed="false">
      <c r="A20" s="38" t="s">
        <v>1688</v>
      </c>
      <c r="B20" s="38"/>
      <c r="C20" s="38"/>
      <c r="D20" s="38"/>
      <c r="E20" s="38"/>
      <c r="F20" s="38"/>
      <c r="G20" s="47"/>
      <c r="H20" s="38"/>
      <c r="I20" s="38"/>
      <c r="J20" s="38"/>
    </row>
    <row r="21" customFormat="false" ht="27" hidden="false" customHeight="true" outlineLevel="0" collapsed="false">
      <c r="A21" s="38" t="s">
        <v>1689</v>
      </c>
      <c r="B21" s="38"/>
      <c r="C21" s="38"/>
      <c r="D21" s="38"/>
      <c r="E21" s="38"/>
      <c r="F21" s="38"/>
      <c r="G21" s="47"/>
      <c r="H21" s="38"/>
      <c r="I21" s="38"/>
      <c r="J21" s="38"/>
    </row>
    <row r="22" customFormat="false" ht="27" hidden="false" customHeight="true" outlineLevel="0" collapsed="false">
      <c r="A22" s="38" t="s">
        <v>1690</v>
      </c>
      <c r="B22" s="38"/>
      <c r="C22" s="38"/>
      <c r="D22" s="38"/>
      <c r="E22" s="38"/>
      <c r="F22" s="38"/>
      <c r="G22" s="47"/>
      <c r="H22" s="38"/>
      <c r="I22" s="38"/>
      <c r="J22" s="38"/>
    </row>
    <row r="23" customFormat="false" ht="27" hidden="false" customHeight="true" outlineLevel="0" collapsed="false">
      <c r="A23" s="38" t="s">
        <v>1691</v>
      </c>
      <c r="B23" s="38"/>
      <c r="C23" s="38"/>
      <c r="D23" s="38"/>
      <c r="E23" s="38"/>
      <c r="F23" s="38"/>
      <c r="G23" s="47"/>
      <c r="H23" s="38"/>
      <c r="I23" s="38"/>
      <c r="J23" s="38"/>
    </row>
    <row r="24" customFormat="false" ht="27" hidden="false" customHeight="true" outlineLevel="0" collapsed="false">
      <c r="A24" s="38" t="s">
        <v>1692</v>
      </c>
      <c r="B24" s="38"/>
      <c r="C24" s="38"/>
      <c r="D24" s="38"/>
      <c r="E24" s="38"/>
      <c r="F24" s="38"/>
      <c r="G24" s="47"/>
      <c r="H24" s="38"/>
      <c r="I24" s="38"/>
      <c r="J24" s="38"/>
    </row>
    <row r="25" customFormat="false" ht="27" hidden="false" customHeight="true" outlineLevel="0" collapsed="false">
      <c r="A25" s="38" t="s">
        <v>1693</v>
      </c>
      <c r="B25" s="38"/>
      <c r="C25" s="38"/>
      <c r="D25" s="38"/>
      <c r="E25" s="38"/>
      <c r="F25" s="38"/>
      <c r="G25" s="47"/>
      <c r="H25" s="38"/>
      <c r="I25" s="38"/>
      <c r="J25" s="38"/>
    </row>
    <row r="26" customFormat="false" ht="27" hidden="false" customHeight="true" outlineLevel="0" collapsed="false">
      <c r="A26" s="38" t="s">
        <v>1694</v>
      </c>
      <c r="B26" s="38"/>
      <c r="C26" s="38"/>
      <c r="D26" s="38"/>
      <c r="E26" s="38"/>
      <c r="F26" s="38"/>
      <c r="G26" s="47"/>
      <c r="H26" s="38"/>
      <c r="I26" s="38"/>
      <c r="J26" s="38"/>
    </row>
    <row r="27" customFormat="false" ht="27" hidden="false" customHeight="true" outlineLevel="0" collapsed="false">
      <c r="A27" s="38" t="s">
        <v>1695</v>
      </c>
      <c r="B27" s="38"/>
      <c r="C27" s="38"/>
      <c r="D27" s="38"/>
      <c r="E27" s="38"/>
      <c r="F27" s="38"/>
      <c r="G27" s="47"/>
      <c r="H27" s="38"/>
      <c r="I27" s="38"/>
      <c r="J27" s="38"/>
    </row>
    <row r="28" customFormat="false" ht="27" hidden="false" customHeight="true" outlineLevel="0" collapsed="false">
      <c r="A28" s="38" t="s">
        <v>1696</v>
      </c>
      <c r="B28" s="38"/>
      <c r="C28" s="38"/>
      <c r="D28" s="38"/>
      <c r="E28" s="38"/>
      <c r="F28" s="38"/>
      <c r="G28" s="47"/>
      <c r="H28" s="38"/>
      <c r="I28" s="38"/>
      <c r="J28" s="38"/>
    </row>
    <row r="29" customFormat="false" ht="27" hidden="false" customHeight="true" outlineLevel="0" collapsed="false">
      <c r="A29" s="38" t="s">
        <v>1697</v>
      </c>
      <c r="B29" s="38"/>
      <c r="C29" s="38"/>
      <c r="D29" s="38"/>
      <c r="E29" s="38"/>
      <c r="F29" s="38"/>
      <c r="G29" s="47"/>
      <c r="H29" s="38"/>
      <c r="I29" s="38"/>
      <c r="J29" s="38"/>
    </row>
    <row r="30" customFormat="false" ht="27" hidden="false" customHeight="true" outlineLevel="0" collapsed="false">
      <c r="A30" s="38" t="s">
        <v>1698</v>
      </c>
      <c r="B30" s="38"/>
      <c r="C30" s="38"/>
      <c r="D30" s="38"/>
      <c r="E30" s="38"/>
      <c r="F30" s="38"/>
      <c r="G30" s="47"/>
      <c r="H30" s="38"/>
      <c r="I30" s="38"/>
      <c r="J30" s="38"/>
    </row>
    <row r="31" customFormat="false" ht="27" hidden="false" customHeight="true" outlineLevel="0" collapsed="false">
      <c r="A31" s="38" t="s">
        <v>1699</v>
      </c>
      <c r="B31" s="38"/>
      <c r="C31" s="38"/>
      <c r="D31" s="38"/>
      <c r="E31" s="38"/>
      <c r="F31" s="38"/>
      <c r="G31" s="47"/>
      <c r="H31" s="38"/>
      <c r="I31" s="38"/>
      <c r="J31" s="38"/>
    </row>
    <row r="32" customFormat="false" ht="27" hidden="false" customHeight="true" outlineLevel="0" collapsed="false">
      <c r="A32" s="38" t="s">
        <v>1700</v>
      </c>
      <c r="B32" s="38"/>
      <c r="C32" s="38"/>
      <c r="D32" s="38"/>
      <c r="E32" s="38"/>
      <c r="F32" s="38"/>
      <c r="G32" s="47"/>
      <c r="H32" s="38"/>
      <c r="I32" s="38"/>
      <c r="J32" s="38"/>
    </row>
    <row r="33" customFormat="false" ht="27" hidden="false" customHeight="true" outlineLevel="0" collapsed="false">
      <c r="A33" s="38" t="s">
        <v>1701</v>
      </c>
      <c r="B33" s="38"/>
      <c r="C33" s="38"/>
      <c r="D33" s="38"/>
      <c r="E33" s="38"/>
      <c r="F33" s="38"/>
      <c r="G33" s="47"/>
      <c r="H33" s="38"/>
      <c r="I33" s="38"/>
      <c r="J33" s="38"/>
    </row>
    <row r="34" customFormat="false" ht="27" hidden="false" customHeight="true" outlineLevel="0" collapsed="false">
      <c r="A34" s="38" t="s">
        <v>1702</v>
      </c>
      <c r="B34" s="38"/>
      <c r="C34" s="38"/>
      <c r="D34" s="38"/>
      <c r="E34" s="38"/>
      <c r="F34" s="38"/>
      <c r="G34" s="47"/>
      <c r="H34" s="38"/>
      <c r="I34" s="38"/>
      <c r="J34" s="38"/>
    </row>
    <row r="35" customFormat="false" ht="27" hidden="false" customHeight="true" outlineLevel="0" collapsed="false">
      <c r="A35" s="38" t="s">
        <v>1703</v>
      </c>
      <c r="B35" s="38"/>
      <c r="C35" s="38"/>
      <c r="D35" s="38"/>
      <c r="E35" s="38"/>
      <c r="F35" s="38"/>
      <c r="G35" s="47"/>
      <c r="H35" s="38"/>
      <c r="I35" s="38"/>
      <c r="J35" s="38"/>
    </row>
    <row r="36" customFormat="false" ht="27" hidden="false" customHeight="true" outlineLevel="0" collapsed="false">
      <c r="A36" s="38" t="s">
        <v>1704</v>
      </c>
      <c r="B36" s="38"/>
      <c r="C36" s="38"/>
      <c r="D36" s="38"/>
      <c r="E36" s="38"/>
      <c r="F36" s="38"/>
      <c r="G36" s="47"/>
      <c r="H36" s="38"/>
      <c r="I36" s="38"/>
      <c r="J36" s="38"/>
    </row>
    <row r="37" customFormat="false" ht="27" hidden="false" customHeight="true" outlineLevel="0" collapsed="false">
      <c r="A37" s="42"/>
      <c r="B37" s="42"/>
      <c r="C37" s="42"/>
      <c r="D37" s="42"/>
      <c r="E37" s="42"/>
      <c r="F37" s="42"/>
      <c r="G37" s="48"/>
      <c r="H37" s="42"/>
      <c r="I37" s="42"/>
      <c r="J37" s="42"/>
    </row>
    <row r="38" customFormat="false" ht="27" hidden="false" customHeight="true" outlineLevel="0" collapsed="false">
      <c r="A38" s="42"/>
      <c r="B38" s="42"/>
      <c r="C38" s="42"/>
      <c r="D38" s="42"/>
      <c r="E38" s="42"/>
      <c r="F38" s="42"/>
      <c r="G38" s="48"/>
      <c r="H38" s="42"/>
      <c r="I38" s="42"/>
      <c r="J38" s="42"/>
    </row>
    <row r="39" customFormat="false" ht="27" hidden="false" customHeight="true" outlineLevel="0" collapsed="false">
      <c r="A39" s="42"/>
      <c r="B39" s="42"/>
      <c r="C39" s="42"/>
      <c r="D39" s="42"/>
      <c r="E39" s="42"/>
      <c r="F39" s="42"/>
      <c r="G39" s="48"/>
      <c r="H39" s="42"/>
      <c r="I39" s="42"/>
      <c r="J39" s="42"/>
    </row>
    <row r="40" customFormat="false" ht="27" hidden="false" customHeight="true" outlineLevel="0" collapsed="false">
      <c r="A40" s="42"/>
      <c r="B40" s="42"/>
      <c r="C40" s="42"/>
      <c r="D40" s="42"/>
      <c r="E40" s="42"/>
      <c r="F40" s="42"/>
      <c r="G40" s="48"/>
      <c r="H40" s="42"/>
      <c r="I40" s="42"/>
      <c r="J40" s="42"/>
    </row>
    <row r="41" customFormat="false" ht="27" hidden="false" customHeight="true" outlineLevel="0" collapsed="false">
      <c r="A41" s="42"/>
      <c r="B41" s="42"/>
      <c r="C41" s="42"/>
      <c r="D41" s="42"/>
      <c r="E41" s="42"/>
      <c r="F41" s="42"/>
      <c r="G41" s="48"/>
      <c r="H41" s="42"/>
      <c r="I41" s="42"/>
      <c r="J41" s="42"/>
    </row>
    <row r="42" customFormat="false" ht="27" hidden="false" customHeight="true" outlineLevel="0" collapsed="false">
      <c r="A42" s="42"/>
      <c r="B42" s="42"/>
      <c r="C42" s="42"/>
      <c r="D42" s="42"/>
      <c r="E42" s="42"/>
      <c r="F42" s="42"/>
      <c r="G42" s="48"/>
      <c r="H42" s="42"/>
      <c r="I42" s="42"/>
      <c r="J42" s="42"/>
    </row>
    <row r="43" customFormat="false" ht="27" hidden="false" customHeight="true" outlineLevel="0" collapsed="false">
      <c r="A43" s="42"/>
      <c r="B43" s="42"/>
      <c r="C43" s="42"/>
      <c r="D43" s="42"/>
      <c r="E43" s="42"/>
      <c r="F43" s="42"/>
      <c r="G43" s="48"/>
      <c r="H43" s="42"/>
      <c r="I43" s="42"/>
      <c r="J43" s="42"/>
    </row>
    <row r="44" customFormat="false" ht="27" hidden="false" customHeight="true" outlineLevel="0" collapsed="false">
      <c r="A44" s="42"/>
      <c r="B44" s="42"/>
      <c r="C44" s="42"/>
      <c r="D44" s="42"/>
      <c r="E44" s="42"/>
      <c r="F44" s="42"/>
      <c r="G44" s="48"/>
      <c r="H44" s="42"/>
      <c r="I44" s="42"/>
      <c r="J44" s="42"/>
    </row>
    <row r="45" customFormat="false" ht="27" hidden="false" customHeight="true" outlineLevel="0" collapsed="false">
      <c r="A45" s="42"/>
      <c r="B45" s="42"/>
      <c r="C45" s="42"/>
      <c r="D45" s="42"/>
      <c r="E45" s="42"/>
      <c r="F45" s="42"/>
      <c r="G45" s="48"/>
      <c r="H45" s="42"/>
      <c r="I45" s="42"/>
      <c r="J45" s="42"/>
    </row>
    <row r="46" customFormat="false" ht="27" hidden="false" customHeight="true" outlineLevel="0" collapsed="false">
      <c r="A46" s="42"/>
      <c r="B46" s="42"/>
      <c r="C46" s="42"/>
      <c r="D46" s="42"/>
      <c r="E46" s="42"/>
      <c r="F46" s="42"/>
      <c r="G46" s="48"/>
      <c r="H46" s="42"/>
      <c r="I46" s="42"/>
      <c r="J46" s="42"/>
    </row>
    <row r="47" customFormat="false" ht="27" hidden="false" customHeight="true" outlineLevel="0" collapsed="false">
      <c r="A47" s="42"/>
      <c r="B47" s="42"/>
      <c r="C47" s="42"/>
      <c r="D47" s="42"/>
      <c r="E47" s="42"/>
      <c r="F47" s="42"/>
      <c r="G47" s="48"/>
      <c r="H47" s="42"/>
      <c r="I47" s="42"/>
      <c r="J47" s="42"/>
    </row>
    <row r="48" customFormat="false" ht="27" hidden="false" customHeight="true" outlineLevel="0" collapsed="false">
      <c r="A48" s="42"/>
      <c r="B48" s="42"/>
      <c r="C48" s="42"/>
      <c r="D48" s="42"/>
      <c r="E48" s="42"/>
      <c r="F48" s="42"/>
      <c r="G48" s="48"/>
      <c r="H48" s="42"/>
      <c r="I48" s="42"/>
      <c r="J48" s="42"/>
    </row>
    <row r="49" customFormat="false" ht="27" hidden="false" customHeight="true" outlineLevel="0" collapsed="false">
      <c r="A49" s="42"/>
      <c r="B49" s="42"/>
      <c r="C49" s="42"/>
      <c r="D49" s="42"/>
      <c r="E49" s="42"/>
      <c r="F49" s="42"/>
      <c r="G49" s="48"/>
      <c r="H49" s="42"/>
      <c r="I49" s="42"/>
      <c r="J49" s="42"/>
    </row>
    <row r="50" customFormat="false" ht="27" hidden="false" customHeight="true" outlineLevel="0" collapsed="false">
      <c r="A50" s="42"/>
      <c r="B50" s="42"/>
      <c r="C50" s="42"/>
      <c r="D50" s="42"/>
      <c r="E50" s="42"/>
      <c r="F50" s="42"/>
      <c r="G50" s="48"/>
      <c r="H50" s="42"/>
      <c r="I50" s="42"/>
      <c r="J50" s="42"/>
    </row>
    <row r="51" customFormat="false" ht="27" hidden="false" customHeight="true" outlineLevel="0" collapsed="false">
      <c r="A51" s="42"/>
      <c r="B51" s="42"/>
      <c r="C51" s="42"/>
      <c r="D51" s="42"/>
      <c r="E51" s="42"/>
      <c r="F51" s="42"/>
      <c r="G51" s="48"/>
      <c r="H51" s="42"/>
      <c r="I51" s="42"/>
      <c r="J51" s="42"/>
    </row>
    <row r="52" customFormat="false" ht="27" hidden="false" customHeight="true" outlineLevel="0" collapsed="false">
      <c r="A52" s="42"/>
      <c r="B52" s="42"/>
      <c r="C52" s="42"/>
      <c r="D52" s="42"/>
      <c r="E52" s="42"/>
      <c r="F52" s="42"/>
      <c r="G52" s="48"/>
      <c r="H52" s="42"/>
      <c r="I52" s="42"/>
      <c r="J52" s="42"/>
    </row>
    <row r="53" customFormat="false" ht="27" hidden="false" customHeight="true" outlineLevel="0" collapsed="false">
      <c r="A53" s="42"/>
      <c r="B53" s="42"/>
      <c r="C53" s="42"/>
      <c r="D53" s="42"/>
      <c r="E53" s="42"/>
      <c r="F53" s="42"/>
      <c r="G53" s="48"/>
      <c r="H53" s="42"/>
      <c r="I53" s="42"/>
      <c r="J53" s="42"/>
    </row>
    <row r="54" customFormat="false" ht="27" hidden="false" customHeight="true" outlineLevel="0" collapsed="false">
      <c r="A54" s="42"/>
      <c r="B54" s="42"/>
      <c r="C54" s="42"/>
      <c r="D54" s="42"/>
      <c r="E54" s="42"/>
      <c r="F54" s="42"/>
      <c r="G54" s="48"/>
      <c r="H54" s="42"/>
      <c r="I54" s="42"/>
      <c r="J54" s="42"/>
    </row>
    <row r="55" customFormat="false" ht="27" hidden="false" customHeight="true" outlineLevel="0" collapsed="false">
      <c r="A55" s="42"/>
      <c r="B55" s="42"/>
      <c r="C55" s="42"/>
      <c r="D55" s="42"/>
      <c r="E55" s="42"/>
      <c r="F55" s="42"/>
      <c r="G55" s="48"/>
      <c r="H55" s="42"/>
      <c r="I55" s="42"/>
      <c r="J55" s="42"/>
    </row>
    <row r="56" customFormat="false" ht="27" hidden="false" customHeight="true" outlineLevel="0" collapsed="false">
      <c r="A56" s="42"/>
      <c r="B56" s="42"/>
      <c r="C56" s="42"/>
      <c r="D56" s="42"/>
      <c r="E56" s="42"/>
      <c r="F56" s="42"/>
      <c r="G56" s="48"/>
      <c r="H56" s="42"/>
      <c r="I56" s="42"/>
      <c r="J56" s="42"/>
    </row>
    <row r="57" customFormat="false" ht="27" hidden="false" customHeight="true" outlineLevel="0" collapsed="false">
      <c r="A57" s="42"/>
      <c r="B57" s="42"/>
      <c r="C57" s="42"/>
      <c r="D57" s="42"/>
      <c r="E57" s="42"/>
      <c r="F57" s="42"/>
      <c r="G57" s="48"/>
      <c r="H57" s="42"/>
      <c r="I57" s="42"/>
      <c r="J57" s="42"/>
    </row>
    <row r="58" customFormat="false" ht="27" hidden="false" customHeight="true" outlineLevel="0" collapsed="false">
      <c r="A58" s="42"/>
      <c r="B58" s="42"/>
      <c r="C58" s="42"/>
      <c r="D58" s="42"/>
      <c r="E58" s="42"/>
      <c r="F58" s="42"/>
      <c r="G58" s="48"/>
      <c r="H58" s="42"/>
      <c r="I58" s="42"/>
      <c r="J58" s="42"/>
    </row>
    <row r="59" customFormat="false" ht="27" hidden="false" customHeight="true" outlineLevel="0" collapsed="false">
      <c r="A59" s="42"/>
      <c r="B59" s="42"/>
      <c r="C59" s="42"/>
      <c r="D59" s="42"/>
      <c r="E59" s="42"/>
      <c r="F59" s="42"/>
      <c r="G59" s="48"/>
      <c r="H59" s="42"/>
      <c r="I59" s="42"/>
      <c r="J59" s="42"/>
    </row>
    <row r="60" customFormat="false" ht="27" hidden="false" customHeight="true" outlineLevel="0" collapsed="false">
      <c r="A60" s="42"/>
      <c r="B60" s="42"/>
      <c r="C60" s="42"/>
      <c r="D60" s="42"/>
      <c r="E60" s="42"/>
      <c r="F60" s="42"/>
      <c r="G60" s="48"/>
      <c r="H60" s="42"/>
      <c r="I60" s="42"/>
      <c r="J60" s="42"/>
    </row>
    <row r="61" customFormat="false" ht="27" hidden="false" customHeight="true" outlineLevel="0" collapsed="false">
      <c r="A61" s="42"/>
      <c r="B61" s="42"/>
      <c r="C61" s="42"/>
      <c r="D61" s="42"/>
      <c r="E61" s="42"/>
      <c r="F61" s="42"/>
      <c r="G61" s="48"/>
      <c r="H61" s="42"/>
      <c r="I61" s="42"/>
      <c r="J61" s="42"/>
    </row>
    <row r="62" customFormat="false" ht="27" hidden="false" customHeight="true" outlineLevel="0" collapsed="false">
      <c r="A62" s="42"/>
      <c r="B62" s="42"/>
      <c r="C62" s="42"/>
      <c r="D62" s="42"/>
      <c r="E62" s="42"/>
      <c r="F62" s="42"/>
      <c r="G62" s="48"/>
      <c r="H62" s="42"/>
      <c r="I62" s="42"/>
      <c r="J62" s="42"/>
    </row>
    <row r="63" customFormat="false" ht="27" hidden="false" customHeight="true" outlineLevel="0" collapsed="false">
      <c r="A63" s="42"/>
      <c r="B63" s="42"/>
      <c r="C63" s="42"/>
      <c r="D63" s="42"/>
      <c r="E63" s="42"/>
      <c r="F63" s="42"/>
      <c r="G63" s="48"/>
      <c r="H63" s="42"/>
      <c r="I63" s="42"/>
      <c r="J63" s="42"/>
    </row>
    <row r="64" customFormat="false" ht="27" hidden="false" customHeight="true" outlineLevel="0" collapsed="false">
      <c r="A64" s="42"/>
      <c r="B64" s="42"/>
      <c r="C64" s="42"/>
      <c r="D64" s="42"/>
      <c r="E64" s="42"/>
      <c r="F64" s="42"/>
      <c r="G64" s="48"/>
      <c r="H64" s="42"/>
      <c r="I64" s="42"/>
      <c r="J64" s="42"/>
    </row>
    <row r="65" customFormat="false" ht="27" hidden="false" customHeight="true" outlineLevel="0" collapsed="false">
      <c r="A65" s="42"/>
      <c r="B65" s="42"/>
      <c r="C65" s="42"/>
      <c r="D65" s="42"/>
      <c r="E65" s="42"/>
      <c r="F65" s="42"/>
      <c r="G65" s="48"/>
      <c r="H65" s="42"/>
      <c r="I65" s="42"/>
      <c r="J65" s="42"/>
    </row>
    <row r="66" customFormat="false" ht="27" hidden="false" customHeight="true" outlineLevel="0" collapsed="false">
      <c r="A66" s="42"/>
      <c r="B66" s="42"/>
      <c r="C66" s="42"/>
      <c r="D66" s="42"/>
      <c r="E66" s="42"/>
      <c r="F66" s="42"/>
      <c r="G66" s="48"/>
      <c r="H66" s="42"/>
      <c r="I66" s="42"/>
      <c r="J66" s="42"/>
    </row>
    <row r="67" customFormat="false" ht="27" hidden="false" customHeight="true" outlineLevel="0" collapsed="false">
      <c r="A67" s="42"/>
      <c r="B67" s="42"/>
      <c r="C67" s="42"/>
      <c r="D67" s="42"/>
      <c r="E67" s="42"/>
      <c r="F67" s="42"/>
      <c r="G67" s="48"/>
      <c r="H67" s="42"/>
      <c r="I67" s="42"/>
      <c r="J67" s="42"/>
    </row>
    <row r="68" customFormat="false" ht="27" hidden="false" customHeight="true" outlineLevel="0" collapsed="false">
      <c r="A68" s="42"/>
      <c r="B68" s="42"/>
      <c r="C68" s="42"/>
      <c r="D68" s="42"/>
      <c r="E68" s="42"/>
      <c r="F68" s="42"/>
      <c r="G68" s="48"/>
      <c r="H68" s="42"/>
      <c r="I68" s="42"/>
      <c r="J68" s="42"/>
    </row>
    <row r="69" customFormat="false" ht="27" hidden="false" customHeight="true" outlineLevel="0" collapsed="false">
      <c r="A69" s="42"/>
      <c r="B69" s="42"/>
      <c r="C69" s="42"/>
      <c r="D69" s="42"/>
      <c r="E69" s="42"/>
      <c r="F69" s="42"/>
      <c r="G69" s="48"/>
      <c r="H69" s="42"/>
      <c r="I69" s="42"/>
      <c r="J69" s="42"/>
    </row>
    <row r="70" customFormat="false" ht="27" hidden="false" customHeight="true" outlineLevel="0" collapsed="false">
      <c r="A70" s="42"/>
      <c r="B70" s="42"/>
      <c r="C70" s="42"/>
      <c r="D70" s="42"/>
      <c r="E70" s="42"/>
      <c r="F70" s="42"/>
      <c r="G70" s="48"/>
      <c r="H70" s="42"/>
      <c r="I70" s="42"/>
      <c r="J70" s="42"/>
    </row>
    <row r="71" customFormat="false" ht="27" hidden="false" customHeight="true" outlineLevel="0" collapsed="false">
      <c r="A71" s="42"/>
      <c r="B71" s="42"/>
      <c r="C71" s="42"/>
      <c r="D71" s="42"/>
      <c r="E71" s="42"/>
      <c r="F71" s="42"/>
      <c r="G71" s="48"/>
      <c r="H71" s="42"/>
      <c r="I71" s="42"/>
      <c r="J71" s="42"/>
    </row>
    <row r="72" customFormat="false" ht="27" hidden="false" customHeight="true" outlineLevel="0" collapsed="false">
      <c r="A72" s="42"/>
      <c r="B72" s="42"/>
      <c r="C72" s="42"/>
      <c r="D72" s="42"/>
      <c r="E72" s="42"/>
      <c r="F72" s="42"/>
      <c r="G72" s="48"/>
      <c r="H72" s="42"/>
      <c r="I72" s="42"/>
      <c r="J72" s="42"/>
    </row>
    <row r="73" customFormat="false" ht="27" hidden="false" customHeight="true" outlineLevel="0" collapsed="false">
      <c r="A73" s="42"/>
      <c r="B73" s="42"/>
      <c r="C73" s="42"/>
      <c r="D73" s="42"/>
      <c r="E73" s="42"/>
      <c r="F73" s="42"/>
      <c r="G73" s="48"/>
      <c r="H73" s="42"/>
      <c r="I73" s="42"/>
      <c r="J73" s="42"/>
    </row>
    <row r="74" customFormat="false" ht="27" hidden="false" customHeight="true" outlineLevel="0" collapsed="false">
      <c r="A74" s="42"/>
      <c r="B74" s="42"/>
      <c r="C74" s="42"/>
      <c r="D74" s="42"/>
      <c r="E74" s="42"/>
      <c r="F74" s="42"/>
      <c r="G74" s="48"/>
      <c r="H74" s="42"/>
      <c r="I74" s="42"/>
      <c r="J74" s="42"/>
    </row>
    <row r="75" customFormat="false" ht="27" hidden="false" customHeight="true" outlineLevel="0" collapsed="false">
      <c r="A75" s="42"/>
      <c r="B75" s="42"/>
      <c r="C75" s="42"/>
      <c r="D75" s="42"/>
      <c r="E75" s="42"/>
      <c r="F75" s="42"/>
      <c r="G75" s="48"/>
      <c r="H75" s="42"/>
      <c r="I75" s="42"/>
      <c r="J75" s="42"/>
    </row>
    <row r="76" customFormat="false" ht="27" hidden="false" customHeight="true" outlineLevel="0" collapsed="false">
      <c r="A76" s="42"/>
      <c r="B76" s="42"/>
      <c r="C76" s="42"/>
      <c r="D76" s="42"/>
      <c r="E76" s="42"/>
      <c r="F76" s="42"/>
      <c r="G76" s="48"/>
      <c r="H76" s="42"/>
      <c r="I76" s="42"/>
      <c r="J76" s="42"/>
    </row>
    <row r="77" customFormat="false" ht="27" hidden="false" customHeight="true" outlineLevel="0" collapsed="false">
      <c r="A77" s="42"/>
      <c r="B77" s="42"/>
      <c r="C77" s="42"/>
      <c r="D77" s="42"/>
      <c r="E77" s="42"/>
      <c r="F77" s="42"/>
      <c r="G77" s="48"/>
      <c r="H77" s="42"/>
      <c r="I77" s="42"/>
      <c r="J77" s="42"/>
    </row>
    <row r="78" customFormat="false" ht="27" hidden="false" customHeight="true" outlineLevel="0" collapsed="false">
      <c r="A78" s="42"/>
      <c r="B78" s="42"/>
      <c r="C78" s="42"/>
      <c r="D78" s="42"/>
      <c r="E78" s="42"/>
      <c r="F78" s="42"/>
      <c r="G78" s="48"/>
      <c r="H78" s="42"/>
      <c r="I78" s="42"/>
      <c r="J78" s="42"/>
    </row>
    <row r="79" customFormat="false" ht="27" hidden="false" customHeight="true" outlineLevel="0" collapsed="false">
      <c r="A79" s="42"/>
      <c r="B79" s="42"/>
      <c r="C79" s="42"/>
      <c r="D79" s="42"/>
      <c r="E79" s="42"/>
      <c r="F79" s="42"/>
      <c r="G79" s="48"/>
      <c r="H79" s="42"/>
      <c r="I79" s="42"/>
      <c r="J79" s="42"/>
    </row>
    <row r="80" customFormat="false" ht="27" hidden="false" customHeight="true" outlineLevel="0" collapsed="false">
      <c r="A80" s="42"/>
      <c r="B80" s="42"/>
      <c r="C80" s="42"/>
      <c r="D80" s="42"/>
      <c r="E80" s="42"/>
      <c r="F80" s="42"/>
      <c r="G80" s="48"/>
      <c r="H80" s="42"/>
      <c r="I80" s="42"/>
      <c r="J80" s="42"/>
    </row>
    <row r="81" customFormat="false" ht="27" hidden="false" customHeight="true" outlineLevel="0" collapsed="false">
      <c r="A81" s="42"/>
      <c r="B81" s="42"/>
      <c r="C81" s="42"/>
      <c r="D81" s="42"/>
      <c r="E81" s="42"/>
      <c r="F81" s="42"/>
      <c r="G81" s="48"/>
      <c r="H81" s="42"/>
      <c r="I81" s="42"/>
      <c r="J81" s="42"/>
    </row>
    <row r="82" customFormat="false" ht="27" hidden="false" customHeight="true" outlineLevel="0" collapsed="false">
      <c r="A82" s="42"/>
      <c r="B82" s="42"/>
      <c r="C82" s="42"/>
      <c r="D82" s="42"/>
      <c r="E82" s="42"/>
      <c r="F82" s="42"/>
      <c r="G82" s="48"/>
      <c r="H82" s="42"/>
      <c r="I82" s="42"/>
      <c r="J82" s="42"/>
    </row>
    <row r="83" customFormat="false" ht="27" hidden="false" customHeight="true" outlineLevel="0" collapsed="false">
      <c r="A83" s="42"/>
      <c r="B83" s="42"/>
      <c r="C83" s="42"/>
      <c r="D83" s="42"/>
      <c r="E83" s="42"/>
      <c r="F83" s="42"/>
      <c r="G83" s="48"/>
      <c r="H83" s="42"/>
      <c r="I83" s="42"/>
      <c r="J83" s="42"/>
    </row>
    <row r="84" customFormat="false" ht="27" hidden="false" customHeight="true" outlineLevel="0" collapsed="false">
      <c r="A84" s="42"/>
      <c r="B84" s="42"/>
      <c r="C84" s="42"/>
      <c r="D84" s="42"/>
      <c r="E84" s="42"/>
      <c r="F84" s="42"/>
      <c r="G84" s="48"/>
      <c r="H84" s="42"/>
      <c r="I84" s="42"/>
      <c r="J84" s="42"/>
    </row>
    <row r="85" customFormat="false" ht="27" hidden="false" customHeight="true" outlineLevel="0" collapsed="false">
      <c r="A85" s="42"/>
      <c r="B85" s="42"/>
      <c r="C85" s="42"/>
      <c r="D85" s="42"/>
      <c r="E85" s="42"/>
      <c r="F85" s="42"/>
      <c r="G85" s="48"/>
      <c r="H85" s="42"/>
      <c r="I85" s="42"/>
      <c r="J85" s="42"/>
    </row>
    <row r="86" customFormat="false" ht="27" hidden="false" customHeight="true" outlineLevel="0" collapsed="false">
      <c r="A86" s="42"/>
      <c r="B86" s="42"/>
      <c r="C86" s="42"/>
      <c r="D86" s="42"/>
      <c r="E86" s="42"/>
      <c r="F86" s="42"/>
      <c r="G86" s="48"/>
      <c r="H86" s="42"/>
      <c r="I86" s="42"/>
      <c r="J86" s="42"/>
    </row>
    <row r="87" customFormat="false" ht="27" hidden="false" customHeight="true" outlineLevel="0" collapsed="false">
      <c r="A87" s="42"/>
      <c r="B87" s="42"/>
      <c r="C87" s="42"/>
      <c r="D87" s="42"/>
      <c r="E87" s="42"/>
      <c r="F87" s="42"/>
      <c r="G87" s="48"/>
      <c r="H87" s="42"/>
      <c r="I87" s="42"/>
      <c r="J87" s="42"/>
    </row>
    <row r="88" customFormat="false" ht="27" hidden="false" customHeight="true" outlineLevel="0" collapsed="false">
      <c r="A88" s="42"/>
      <c r="B88" s="42"/>
      <c r="C88" s="42"/>
      <c r="D88" s="42"/>
      <c r="E88" s="42"/>
      <c r="F88" s="42"/>
      <c r="G88" s="48"/>
      <c r="H88" s="42"/>
      <c r="I88" s="42"/>
      <c r="J88" s="42"/>
    </row>
    <row r="89" customFormat="false" ht="27" hidden="false" customHeight="true" outlineLevel="0" collapsed="false">
      <c r="A89" s="42"/>
      <c r="B89" s="42"/>
      <c r="C89" s="42"/>
      <c r="D89" s="42"/>
      <c r="E89" s="42"/>
      <c r="F89" s="42"/>
      <c r="G89" s="48"/>
      <c r="H89" s="42"/>
      <c r="I89" s="42"/>
      <c r="J89" s="42"/>
    </row>
    <row r="90" customFormat="false" ht="27" hidden="false" customHeight="true" outlineLevel="0" collapsed="false">
      <c r="A90" s="42"/>
      <c r="B90" s="42"/>
      <c r="C90" s="42"/>
      <c r="D90" s="42"/>
      <c r="E90" s="42"/>
      <c r="F90" s="42"/>
      <c r="G90" s="48"/>
      <c r="H90" s="42"/>
      <c r="I90" s="42"/>
      <c r="J90" s="42"/>
    </row>
    <row r="91" customFormat="false" ht="27" hidden="false" customHeight="true" outlineLevel="0" collapsed="false">
      <c r="A91" s="42"/>
      <c r="B91" s="42"/>
      <c r="C91" s="42"/>
      <c r="D91" s="42"/>
      <c r="E91" s="42"/>
      <c r="F91" s="42"/>
      <c r="G91" s="48"/>
      <c r="H91" s="42"/>
      <c r="I91" s="42"/>
      <c r="J91" s="42"/>
    </row>
    <row r="92" customFormat="false" ht="27" hidden="false" customHeight="true" outlineLevel="0" collapsed="false">
      <c r="A92" s="42"/>
      <c r="B92" s="42"/>
      <c r="C92" s="42"/>
      <c r="D92" s="42"/>
      <c r="E92" s="42"/>
      <c r="F92" s="42"/>
      <c r="G92" s="48"/>
      <c r="H92" s="42"/>
      <c r="I92" s="42"/>
      <c r="J92" s="42"/>
    </row>
    <row r="93" customFormat="false" ht="27" hidden="false" customHeight="true" outlineLevel="0" collapsed="false">
      <c r="A93" s="42"/>
      <c r="B93" s="42"/>
      <c r="C93" s="42"/>
      <c r="D93" s="42"/>
      <c r="E93" s="42"/>
      <c r="F93" s="42"/>
      <c r="G93" s="48"/>
      <c r="H93" s="42"/>
      <c r="I93" s="42"/>
      <c r="J93" s="42"/>
    </row>
    <row r="94" customFormat="false" ht="27" hidden="false" customHeight="true" outlineLevel="0" collapsed="false">
      <c r="A94" s="42"/>
      <c r="B94" s="42"/>
      <c r="C94" s="42"/>
      <c r="D94" s="42"/>
      <c r="E94" s="42"/>
      <c r="F94" s="42"/>
      <c r="G94" s="48"/>
      <c r="H94" s="42"/>
      <c r="I94" s="42"/>
      <c r="J94" s="42"/>
    </row>
    <row r="95" customFormat="false" ht="27" hidden="false" customHeight="true" outlineLevel="0" collapsed="false">
      <c r="A95" s="42"/>
      <c r="B95" s="42"/>
      <c r="C95" s="42"/>
      <c r="D95" s="42"/>
      <c r="E95" s="42"/>
      <c r="F95" s="42"/>
      <c r="G95" s="48"/>
      <c r="H95" s="42"/>
      <c r="I95" s="42"/>
      <c r="J95" s="42"/>
    </row>
    <row r="96" customFormat="false" ht="27" hidden="false" customHeight="true" outlineLevel="0" collapsed="false">
      <c r="A96" s="42"/>
      <c r="B96" s="42"/>
      <c r="C96" s="42"/>
      <c r="D96" s="42"/>
      <c r="E96" s="42"/>
      <c r="F96" s="42"/>
      <c r="G96" s="48"/>
      <c r="H96" s="42"/>
      <c r="I96" s="42"/>
      <c r="J96" s="42"/>
    </row>
    <row r="97" customFormat="false" ht="27" hidden="false" customHeight="true" outlineLevel="0" collapsed="false">
      <c r="A97" s="42"/>
      <c r="B97" s="42"/>
      <c r="C97" s="42"/>
      <c r="D97" s="42"/>
      <c r="E97" s="42"/>
      <c r="F97" s="42"/>
      <c r="G97" s="48"/>
      <c r="H97" s="42"/>
      <c r="I97" s="42"/>
      <c r="J97" s="42"/>
    </row>
    <row r="98" customFormat="false" ht="27" hidden="false" customHeight="true" outlineLevel="0" collapsed="false">
      <c r="A98" s="42"/>
      <c r="B98" s="42"/>
      <c r="C98" s="42"/>
      <c r="D98" s="42"/>
      <c r="E98" s="42"/>
      <c r="F98" s="42"/>
      <c r="G98" s="48"/>
      <c r="H98" s="42"/>
      <c r="I98" s="42"/>
      <c r="J98" s="42"/>
    </row>
    <row r="99" customFormat="false" ht="27" hidden="false" customHeight="true" outlineLevel="0" collapsed="false">
      <c r="A99" s="42"/>
      <c r="B99" s="42"/>
      <c r="C99" s="42"/>
      <c r="D99" s="42"/>
      <c r="E99" s="42"/>
      <c r="F99" s="42"/>
      <c r="G99" s="48"/>
      <c r="H99" s="42"/>
      <c r="I99" s="42"/>
      <c r="J99" s="42"/>
    </row>
    <row r="100" customFormat="false" ht="27" hidden="false" customHeight="true" outlineLevel="0" collapsed="false">
      <c r="A100" s="42"/>
      <c r="B100" s="42"/>
      <c r="C100" s="42"/>
      <c r="D100" s="42"/>
      <c r="E100" s="42"/>
      <c r="F100" s="42"/>
      <c r="G100" s="48"/>
      <c r="H100" s="42"/>
      <c r="I100" s="42"/>
      <c r="J100" s="42"/>
    </row>
    <row r="101" customFormat="false" ht="27" hidden="false" customHeight="true" outlineLevel="0" collapsed="false">
      <c r="A101" s="42"/>
      <c r="B101" s="42"/>
      <c r="C101" s="42"/>
      <c r="D101" s="42"/>
      <c r="E101" s="42"/>
      <c r="F101" s="42"/>
      <c r="G101" s="48"/>
      <c r="H101" s="42"/>
      <c r="I101" s="42"/>
      <c r="J101" s="42"/>
    </row>
    <row r="102" customFormat="false" ht="27" hidden="false" customHeight="true" outlineLevel="0" collapsed="false">
      <c r="A102" s="42"/>
      <c r="B102" s="42"/>
      <c r="C102" s="42"/>
      <c r="D102" s="42"/>
      <c r="E102" s="42"/>
      <c r="F102" s="42"/>
      <c r="G102" s="48"/>
      <c r="H102" s="42"/>
      <c r="I102" s="42"/>
      <c r="J102" s="42"/>
    </row>
    <row r="103" customFormat="false" ht="27" hidden="false" customHeight="true" outlineLevel="0" collapsed="false">
      <c r="A103" s="42"/>
      <c r="B103" s="42"/>
      <c r="C103" s="42"/>
      <c r="D103" s="42"/>
      <c r="E103" s="42"/>
      <c r="F103" s="42"/>
      <c r="G103" s="48"/>
      <c r="H103" s="42"/>
      <c r="I103" s="42"/>
      <c r="J103" s="42"/>
    </row>
    <row r="104" customFormat="false" ht="27" hidden="false" customHeight="true" outlineLevel="0" collapsed="false">
      <c r="A104" s="42"/>
      <c r="B104" s="42"/>
      <c r="C104" s="42"/>
      <c r="D104" s="42"/>
      <c r="E104" s="42"/>
      <c r="F104" s="42"/>
      <c r="G104" s="48"/>
      <c r="H104" s="42"/>
      <c r="I104" s="42"/>
      <c r="J104" s="42"/>
    </row>
    <row r="105" customFormat="false" ht="27" hidden="false" customHeight="true" outlineLevel="0" collapsed="false">
      <c r="A105" s="42"/>
      <c r="B105" s="42"/>
      <c r="C105" s="42"/>
      <c r="D105" s="42"/>
      <c r="E105" s="42"/>
      <c r="F105" s="42"/>
      <c r="G105" s="48"/>
      <c r="H105" s="42"/>
      <c r="I105" s="42"/>
      <c r="J105" s="42"/>
    </row>
    <row r="106" customFormat="false" ht="27" hidden="false" customHeight="true" outlineLevel="0" collapsed="false">
      <c r="A106" s="42"/>
      <c r="B106" s="42"/>
      <c r="C106" s="42"/>
      <c r="D106" s="42"/>
      <c r="E106" s="42"/>
      <c r="F106" s="42"/>
      <c r="G106" s="48"/>
      <c r="H106" s="42"/>
      <c r="I106" s="42"/>
      <c r="J106" s="42"/>
    </row>
    <row r="107" customFormat="false" ht="27" hidden="false" customHeight="true" outlineLevel="0" collapsed="false">
      <c r="A107" s="42"/>
      <c r="B107" s="42"/>
      <c r="C107" s="42"/>
      <c r="D107" s="42"/>
      <c r="E107" s="42"/>
      <c r="F107" s="42"/>
      <c r="G107" s="48"/>
      <c r="H107" s="42"/>
      <c r="I107" s="42"/>
      <c r="J107" s="42"/>
    </row>
    <row r="108" customFormat="false" ht="27" hidden="false" customHeight="true" outlineLevel="0" collapsed="false">
      <c r="A108" s="42"/>
      <c r="B108" s="42"/>
      <c r="C108" s="42"/>
      <c r="D108" s="42"/>
      <c r="E108" s="42"/>
      <c r="F108" s="42"/>
      <c r="G108" s="48"/>
      <c r="H108" s="42"/>
      <c r="I108" s="42"/>
      <c r="J108" s="42"/>
    </row>
    <row r="109" customFormat="false" ht="27" hidden="false" customHeight="true" outlineLevel="0" collapsed="false">
      <c r="A109" s="42"/>
      <c r="B109" s="42"/>
      <c r="C109" s="42"/>
      <c r="D109" s="42"/>
      <c r="E109" s="42"/>
      <c r="F109" s="42"/>
      <c r="G109" s="48"/>
      <c r="H109" s="42"/>
      <c r="I109" s="42"/>
      <c r="J109" s="42"/>
    </row>
    <row r="110" customFormat="false" ht="27" hidden="false" customHeight="true" outlineLevel="0" collapsed="false">
      <c r="A110" s="42"/>
      <c r="B110" s="42"/>
      <c r="C110" s="42"/>
      <c r="D110" s="42"/>
      <c r="E110" s="42"/>
      <c r="F110" s="42"/>
      <c r="G110" s="48"/>
      <c r="H110" s="42"/>
      <c r="I110" s="42"/>
      <c r="J110" s="42"/>
    </row>
    <row r="111" customFormat="false" ht="27" hidden="false" customHeight="true" outlineLevel="0" collapsed="false">
      <c r="A111" s="42"/>
      <c r="B111" s="42"/>
      <c r="C111" s="42"/>
      <c r="D111" s="42"/>
      <c r="E111" s="42"/>
      <c r="F111" s="42"/>
      <c r="G111" s="48"/>
      <c r="H111" s="42"/>
      <c r="I111" s="42"/>
      <c r="J111" s="42"/>
    </row>
    <row r="112" customFormat="false" ht="27" hidden="false" customHeight="true" outlineLevel="0" collapsed="false">
      <c r="A112" s="42"/>
      <c r="B112" s="42"/>
      <c r="C112" s="42"/>
      <c r="D112" s="42"/>
      <c r="E112" s="42"/>
      <c r="F112" s="42"/>
      <c r="G112" s="48"/>
      <c r="H112" s="42"/>
      <c r="I112" s="42"/>
      <c r="J112" s="42"/>
    </row>
    <row r="113" customFormat="false" ht="27" hidden="false" customHeight="true" outlineLevel="0" collapsed="false">
      <c r="A113" s="42"/>
      <c r="B113" s="42"/>
      <c r="C113" s="42"/>
      <c r="D113" s="42"/>
      <c r="E113" s="42"/>
      <c r="F113" s="42"/>
      <c r="G113" s="48"/>
      <c r="H113" s="42"/>
      <c r="I113" s="42"/>
      <c r="J113" s="42"/>
    </row>
    <row r="114" customFormat="false" ht="27" hidden="false" customHeight="true" outlineLevel="0" collapsed="false">
      <c r="A114" s="42"/>
      <c r="B114" s="42"/>
      <c r="C114" s="42"/>
      <c r="D114" s="42"/>
      <c r="E114" s="42"/>
      <c r="F114" s="42"/>
      <c r="G114" s="48"/>
      <c r="H114" s="42"/>
      <c r="I114" s="42"/>
      <c r="J114" s="42"/>
    </row>
    <row r="115" customFormat="false" ht="27" hidden="false" customHeight="true" outlineLevel="0" collapsed="false">
      <c r="A115" s="42"/>
      <c r="B115" s="42"/>
      <c r="C115" s="42"/>
      <c r="D115" s="42"/>
      <c r="E115" s="42"/>
      <c r="F115" s="42"/>
      <c r="G115" s="48"/>
      <c r="H115" s="42"/>
      <c r="I115" s="42"/>
      <c r="J115" s="42"/>
    </row>
    <row r="116" customFormat="false" ht="27" hidden="false" customHeight="true" outlineLevel="0" collapsed="false">
      <c r="A116" s="42"/>
      <c r="B116" s="42"/>
      <c r="C116" s="42"/>
      <c r="D116" s="42"/>
      <c r="E116" s="42"/>
      <c r="F116" s="42"/>
      <c r="G116" s="48"/>
      <c r="H116" s="42"/>
      <c r="I116" s="42"/>
      <c r="J116" s="42"/>
    </row>
    <row r="117" customFormat="false" ht="27" hidden="false" customHeight="true" outlineLevel="0" collapsed="false">
      <c r="A117" s="42"/>
      <c r="B117" s="42"/>
      <c r="C117" s="42"/>
      <c r="D117" s="42"/>
      <c r="E117" s="42"/>
      <c r="F117" s="42"/>
      <c r="G117" s="48"/>
      <c r="H117" s="42"/>
      <c r="I117" s="42"/>
      <c r="J117" s="42"/>
    </row>
    <row r="118" customFormat="false" ht="27" hidden="false" customHeight="true" outlineLevel="0" collapsed="false">
      <c r="A118" s="42"/>
      <c r="B118" s="42"/>
      <c r="C118" s="42"/>
      <c r="D118" s="42"/>
      <c r="E118" s="42"/>
      <c r="F118" s="42"/>
      <c r="G118" s="48"/>
      <c r="H118" s="42"/>
      <c r="I118" s="42"/>
      <c r="J118" s="42"/>
    </row>
    <row r="119" customFormat="false" ht="27" hidden="false" customHeight="true" outlineLevel="0" collapsed="false">
      <c r="A119" s="42"/>
      <c r="B119" s="42"/>
      <c r="C119" s="42"/>
      <c r="D119" s="42"/>
      <c r="E119" s="42"/>
      <c r="F119" s="42"/>
      <c r="G119" s="48"/>
      <c r="H119" s="42"/>
      <c r="I119" s="42"/>
      <c r="J119" s="42"/>
    </row>
    <row r="120" customFormat="false" ht="27" hidden="false" customHeight="true" outlineLevel="0" collapsed="false">
      <c r="A120" s="42"/>
      <c r="B120" s="42"/>
      <c r="C120" s="42"/>
      <c r="D120" s="42"/>
      <c r="E120" s="42"/>
      <c r="F120" s="42"/>
      <c r="G120" s="48"/>
      <c r="H120" s="42"/>
      <c r="I120" s="42"/>
      <c r="J120" s="42"/>
    </row>
    <row r="121" customFormat="false" ht="27" hidden="false" customHeight="true" outlineLevel="0" collapsed="false">
      <c r="A121" s="42"/>
      <c r="B121" s="42"/>
      <c r="C121" s="42"/>
      <c r="D121" s="42"/>
      <c r="E121" s="42"/>
      <c r="F121" s="42"/>
      <c r="G121" s="48"/>
      <c r="H121" s="42"/>
      <c r="I121" s="42"/>
      <c r="J121" s="42"/>
    </row>
    <row r="122" customFormat="false" ht="27" hidden="false" customHeight="true" outlineLevel="0" collapsed="false">
      <c r="A122" s="42"/>
      <c r="B122" s="42"/>
      <c r="C122" s="42"/>
      <c r="D122" s="42"/>
      <c r="E122" s="42"/>
      <c r="F122" s="42"/>
      <c r="G122" s="48"/>
      <c r="H122" s="42"/>
      <c r="I122" s="42"/>
      <c r="J122" s="42"/>
    </row>
    <row r="123" customFormat="false" ht="27" hidden="false" customHeight="true" outlineLevel="0" collapsed="false">
      <c r="A123" s="42"/>
      <c r="B123" s="42"/>
      <c r="C123" s="42"/>
      <c r="D123" s="42"/>
      <c r="E123" s="42"/>
      <c r="F123" s="42"/>
      <c r="G123" s="48"/>
      <c r="H123" s="42"/>
      <c r="I123" s="42"/>
      <c r="J123" s="42"/>
    </row>
    <row r="124" customFormat="false" ht="27" hidden="false" customHeight="true" outlineLevel="0" collapsed="false">
      <c r="A124" s="42"/>
      <c r="B124" s="42"/>
      <c r="C124" s="42"/>
      <c r="D124" s="42"/>
      <c r="E124" s="42"/>
      <c r="F124" s="42"/>
      <c r="G124" s="48"/>
      <c r="H124" s="42"/>
      <c r="I124" s="42"/>
      <c r="J124" s="42"/>
    </row>
    <row r="125" customFormat="false" ht="27" hidden="false" customHeight="true" outlineLevel="0" collapsed="false">
      <c r="A125" s="42"/>
      <c r="B125" s="42"/>
      <c r="C125" s="42"/>
      <c r="D125" s="42"/>
      <c r="E125" s="42"/>
      <c r="F125" s="42"/>
      <c r="G125" s="48"/>
      <c r="H125" s="42"/>
      <c r="I125" s="42"/>
      <c r="J125" s="42"/>
    </row>
    <row r="126" customFormat="false" ht="27" hidden="false" customHeight="true" outlineLevel="0" collapsed="false">
      <c r="A126" s="42"/>
      <c r="B126" s="42"/>
      <c r="C126" s="42"/>
      <c r="D126" s="42"/>
      <c r="E126" s="42"/>
      <c r="F126" s="42"/>
      <c r="G126" s="48"/>
      <c r="H126" s="42"/>
      <c r="I126" s="42"/>
      <c r="J126" s="42"/>
    </row>
    <row r="127" customFormat="false" ht="27" hidden="false" customHeight="true" outlineLevel="0" collapsed="false">
      <c r="A127" s="42"/>
      <c r="B127" s="42"/>
      <c r="C127" s="42"/>
      <c r="D127" s="42"/>
      <c r="E127" s="42"/>
      <c r="F127" s="42"/>
      <c r="G127" s="48"/>
      <c r="H127" s="42"/>
      <c r="I127" s="42"/>
      <c r="J127" s="42"/>
    </row>
    <row r="128" customFormat="false" ht="27" hidden="false" customHeight="true" outlineLevel="0" collapsed="false">
      <c r="A128" s="42"/>
      <c r="B128" s="42"/>
      <c r="C128" s="42"/>
      <c r="D128" s="42"/>
      <c r="E128" s="42"/>
      <c r="F128" s="42"/>
      <c r="G128" s="48"/>
      <c r="H128" s="42"/>
      <c r="I128" s="42"/>
      <c r="J128" s="42"/>
    </row>
    <row r="129" customFormat="false" ht="27" hidden="false" customHeight="true" outlineLevel="0" collapsed="false">
      <c r="A129" s="42"/>
      <c r="B129" s="42"/>
      <c r="C129" s="42"/>
      <c r="D129" s="42"/>
      <c r="E129" s="42"/>
      <c r="F129" s="42"/>
      <c r="G129" s="48"/>
      <c r="H129" s="42"/>
      <c r="I129" s="42"/>
      <c r="J129" s="42"/>
    </row>
    <row r="130" customFormat="false" ht="27" hidden="false" customHeight="true" outlineLevel="0" collapsed="false">
      <c r="A130" s="42"/>
      <c r="B130" s="42"/>
      <c r="C130" s="42"/>
      <c r="D130" s="42"/>
      <c r="E130" s="42"/>
      <c r="F130" s="42"/>
      <c r="G130" s="48"/>
      <c r="H130" s="42"/>
      <c r="I130" s="42"/>
      <c r="J130" s="42"/>
    </row>
    <row r="131" customFormat="false" ht="27" hidden="false" customHeight="true" outlineLevel="0" collapsed="false">
      <c r="A131" s="42"/>
      <c r="B131" s="42"/>
      <c r="C131" s="42"/>
      <c r="D131" s="42"/>
      <c r="E131" s="42"/>
      <c r="F131" s="42"/>
      <c r="G131" s="48"/>
      <c r="H131" s="42"/>
      <c r="I131" s="42"/>
      <c r="J131" s="42"/>
    </row>
    <row r="132" customFormat="false" ht="27" hidden="false" customHeight="true" outlineLevel="0" collapsed="false">
      <c r="A132" s="42"/>
      <c r="B132" s="42"/>
      <c r="C132" s="42"/>
      <c r="D132" s="42"/>
      <c r="E132" s="42"/>
      <c r="F132" s="42"/>
      <c r="G132" s="48"/>
      <c r="H132" s="42"/>
      <c r="I132" s="42"/>
      <c r="J132" s="42"/>
    </row>
    <row r="133" customFormat="false" ht="27" hidden="false" customHeight="true" outlineLevel="0" collapsed="false">
      <c r="A133" s="42"/>
      <c r="B133" s="42"/>
      <c r="C133" s="42"/>
      <c r="D133" s="42"/>
      <c r="E133" s="42"/>
      <c r="F133" s="42"/>
      <c r="G133" s="48"/>
      <c r="H133" s="42"/>
      <c r="I133" s="42"/>
      <c r="J133" s="42"/>
    </row>
    <row r="134" customFormat="false" ht="27" hidden="false" customHeight="true" outlineLevel="0" collapsed="false">
      <c r="A134" s="42"/>
      <c r="B134" s="42"/>
      <c r="C134" s="42"/>
      <c r="D134" s="42"/>
      <c r="E134" s="42"/>
      <c r="F134" s="42"/>
      <c r="G134" s="48"/>
      <c r="H134" s="42"/>
      <c r="I134" s="42"/>
      <c r="J134" s="42"/>
    </row>
    <row r="135" customFormat="false" ht="27" hidden="false" customHeight="true" outlineLevel="0" collapsed="false">
      <c r="A135" s="42"/>
      <c r="B135" s="42"/>
      <c r="C135" s="42"/>
      <c r="D135" s="42"/>
      <c r="E135" s="42"/>
      <c r="F135" s="42"/>
      <c r="G135" s="48"/>
      <c r="H135" s="42"/>
      <c r="I135" s="42"/>
      <c r="J135" s="42"/>
    </row>
    <row r="136" customFormat="false" ht="27" hidden="false" customHeight="true" outlineLevel="0" collapsed="false">
      <c r="A136" s="42"/>
      <c r="B136" s="42"/>
      <c r="C136" s="42"/>
      <c r="D136" s="42"/>
      <c r="E136" s="42"/>
      <c r="F136" s="42"/>
      <c r="G136" s="48"/>
      <c r="H136" s="42"/>
      <c r="I136" s="42"/>
      <c r="J136" s="42"/>
    </row>
    <row r="137" customFormat="false" ht="27" hidden="false" customHeight="true" outlineLevel="0" collapsed="false">
      <c r="A137" s="42"/>
      <c r="B137" s="42"/>
      <c r="C137" s="42"/>
      <c r="D137" s="42"/>
      <c r="E137" s="42"/>
      <c r="F137" s="42"/>
      <c r="G137" s="48"/>
      <c r="H137" s="42"/>
      <c r="I137" s="42"/>
      <c r="J137" s="42"/>
    </row>
    <row r="138" customFormat="false" ht="27" hidden="false" customHeight="true" outlineLevel="0" collapsed="false">
      <c r="A138" s="42"/>
      <c r="B138" s="42"/>
      <c r="C138" s="42"/>
      <c r="D138" s="42"/>
      <c r="E138" s="42"/>
      <c r="F138" s="42"/>
      <c r="G138" s="48"/>
      <c r="H138" s="42"/>
      <c r="I138" s="42"/>
      <c r="J138" s="42"/>
    </row>
    <row r="139" customFormat="false" ht="27" hidden="false" customHeight="true" outlineLevel="0" collapsed="false">
      <c r="A139" s="42"/>
      <c r="B139" s="42"/>
      <c r="C139" s="42"/>
      <c r="D139" s="42"/>
      <c r="E139" s="42"/>
      <c r="F139" s="42"/>
      <c r="G139" s="48"/>
      <c r="H139" s="42"/>
      <c r="I139" s="42"/>
      <c r="J139" s="42"/>
    </row>
    <row r="140" customFormat="false" ht="27" hidden="false" customHeight="true" outlineLevel="0" collapsed="false">
      <c r="A140" s="42"/>
      <c r="B140" s="42"/>
      <c r="C140" s="42"/>
      <c r="D140" s="42"/>
      <c r="E140" s="42"/>
      <c r="F140" s="42"/>
      <c r="G140" s="48"/>
      <c r="H140" s="42"/>
      <c r="I140" s="42"/>
      <c r="J140" s="42"/>
    </row>
    <row r="141" customFormat="false" ht="27" hidden="false" customHeight="true" outlineLevel="0" collapsed="false">
      <c r="A141" s="42"/>
      <c r="B141" s="42"/>
      <c r="C141" s="42"/>
      <c r="D141" s="42"/>
      <c r="E141" s="42"/>
      <c r="F141" s="42"/>
      <c r="G141" s="48"/>
      <c r="H141" s="42"/>
      <c r="I141" s="42"/>
      <c r="J141" s="42"/>
    </row>
    <row r="142" customFormat="false" ht="27" hidden="false" customHeight="true" outlineLevel="0" collapsed="false">
      <c r="A142" s="42"/>
      <c r="B142" s="42"/>
      <c r="C142" s="42"/>
      <c r="D142" s="42"/>
      <c r="E142" s="42"/>
      <c r="F142" s="42"/>
      <c r="G142" s="48"/>
      <c r="H142" s="42"/>
      <c r="I142" s="42"/>
      <c r="J142" s="42"/>
    </row>
    <row r="143" customFormat="false" ht="27" hidden="false" customHeight="true" outlineLevel="0" collapsed="false">
      <c r="A143" s="42"/>
      <c r="B143" s="42"/>
      <c r="C143" s="42"/>
      <c r="D143" s="42"/>
      <c r="E143" s="42"/>
      <c r="F143" s="42"/>
      <c r="G143" s="48"/>
      <c r="H143" s="42"/>
      <c r="I143" s="42"/>
      <c r="J143" s="42"/>
    </row>
    <row r="144" customFormat="false" ht="27" hidden="false" customHeight="true" outlineLevel="0" collapsed="false">
      <c r="A144" s="42"/>
      <c r="B144" s="42"/>
      <c r="C144" s="42"/>
      <c r="D144" s="42"/>
      <c r="E144" s="42"/>
      <c r="F144" s="42"/>
      <c r="G144" s="48"/>
      <c r="H144" s="42"/>
      <c r="I144" s="42"/>
      <c r="J144" s="42"/>
    </row>
    <row r="145" customFormat="false" ht="27" hidden="false" customHeight="true" outlineLevel="0" collapsed="false">
      <c r="A145" s="42"/>
      <c r="B145" s="42"/>
      <c r="C145" s="42"/>
      <c r="D145" s="42"/>
      <c r="E145" s="42"/>
      <c r="F145" s="42"/>
      <c r="G145" s="48"/>
      <c r="H145" s="42"/>
      <c r="I145" s="42"/>
      <c r="J145" s="42"/>
    </row>
    <row r="146" customFormat="false" ht="27" hidden="false" customHeight="true" outlineLevel="0" collapsed="false">
      <c r="A146" s="42"/>
      <c r="B146" s="42"/>
      <c r="C146" s="42"/>
      <c r="D146" s="42"/>
      <c r="E146" s="42"/>
      <c r="F146" s="42"/>
      <c r="G146" s="48"/>
      <c r="H146" s="42"/>
      <c r="I146" s="42"/>
      <c r="J146" s="42"/>
    </row>
    <row r="147" customFormat="false" ht="27" hidden="false" customHeight="true" outlineLevel="0" collapsed="false">
      <c r="A147" s="42"/>
      <c r="B147" s="42"/>
      <c r="C147" s="42"/>
      <c r="D147" s="42"/>
      <c r="E147" s="42"/>
      <c r="F147" s="42"/>
      <c r="G147" s="48"/>
      <c r="H147" s="42"/>
      <c r="I147" s="42"/>
      <c r="J147" s="42"/>
    </row>
    <row r="148" customFormat="false" ht="27" hidden="false" customHeight="true" outlineLevel="0" collapsed="false">
      <c r="A148" s="42"/>
      <c r="B148" s="42"/>
      <c r="C148" s="42"/>
      <c r="D148" s="42"/>
      <c r="E148" s="42"/>
      <c r="F148" s="42"/>
      <c r="G148" s="48"/>
      <c r="H148" s="42"/>
      <c r="I148" s="42"/>
      <c r="J148" s="42"/>
    </row>
    <row r="149" customFormat="false" ht="27" hidden="false" customHeight="true" outlineLevel="0" collapsed="false">
      <c r="A149" s="42"/>
      <c r="B149" s="42"/>
      <c r="C149" s="42"/>
      <c r="D149" s="42"/>
      <c r="E149" s="42"/>
      <c r="F149" s="42"/>
      <c r="G149" s="48"/>
      <c r="H149" s="42"/>
      <c r="I149" s="42"/>
      <c r="J149" s="42"/>
    </row>
    <row r="150" customFormat="false" ht="27" hidden="false" customHeight="true" outlineLevel="0" collapsed="false">
      <c r="A150" s="42"/>
      <c r="B150" s="42"/>
      <c r="C150" s="42"/>
      <c r="D150" s="42"/>
      <c r="E150" s="42"/>
      <c r="F150" s="42"/>
      <c r="G150" s="48"/>
      <c r="H150" s="42"/>
      <c r="I150" s="42"/>
      <c r="J150" s="42"/>
    </row>
    <row r="151" customFormat="false" ht="27" hidden="false" customHeight="true" outlineLevel="0" collapsed="false">
      <c r="A151" s="42"/>
      <c r="B151" s="42"/>
      <c r="C151" s="42"/>
      <c r="D151" s="42"/>
      <c r="E151" s="42"/>
      <c r="F151" s="42"/>
      <c r="G151" s="48"/>
      <c r="H151" s="42"/>
      <c r="I151" s="42"/>
      <c r="J151" s="42"/>
    </row>
    <row r="152" customFormat="false" ht="27" hidden="false" customHeight="true" outlineLevel="0" collapsed="false">
      <c r="A152" s="42"/>
      <c r="B152" s="42"/>
      <c r="C152" s="42"/>
      <c r="D152" s="42"/>
      <c r="E152" s="42"/>
      <c r="F152" s="42"/>
      <c r="G152" s="48"/>
      <c r="H152" s="42"/>
      <c r="I152" s="42"/>
      <c r="J152" s="42"/>
    </row>
    <row r="153" customFormat="false" ht="27" hidden="false" customHeight="true" outlineLevel="0" collapsed="false">
      <c r="A153" s="42"/>
      <c r="B153" s="42"/>
      <c r="C153" s="42"/>
      <c r="D153" s="42"/>
      <c r="E153" s="42"/>
      <c r="F153" s="42"/>
      <c r="G153" s="48"/>
      <c r="H153" s="42"/>
      <c r="I153" s="42"/>
      <c r="J153" s="42"/>
    </row>
    <row r="154" customFormat="false" ht="27" hidden="false" customHeight="true" outlineLevel="0" collapsed="false">
      <c r="A154" s="42"/>
      <c r="B154" s="42"/>
      <c r="C154" s="42"/>
      <c r="D154" s="42"/>
      <c r="E154" s="42"/>
      <c r="F154" s="42"/>
      <c r="G154" s="48"/>
      <c r="H154" s="42"/>
      <c r="I154" s="42"/>
      <c r="J154" s="42"/>
    </row>
    <row r="155" customFormat="false" ht="27" hidden="false" customHeight="true" outlineLevel="0" collapsed="false">
      <c r="A155" s="42"/>
      <c r="B155" s="42"/>
      <c r="C155" s="42"/>
      <c r="D155" s="42"/>
      <c r="E155" s="42"/>
      <c r="F155" s="42"/>
      <c r="G155" s="48"/>
      <c r="H155" s="42"/>
      <c r="I155" s="42"/>
      <c r="J155" s="42"/>
    </row>
    <row r="156" customFormat="false" ht="27" hidden="false" customHeight="true" outlineLevel="0" collapsed="false">
      <c r="A156" s="42"/>
      <c r="B156" s="42"/>
      <c r="C156" s="42"/>
      <c r="D156" s="42"/>
      <c r="E156" s="42"/>
      <c r="F156" s="42"/>
      <c r="G156" s="48"/>
      <c r="H156" s="42"/>
      <c r="I156" s="42"/>
      <c r="J156" s="42"/>
    </row>
    <row r="157" customFormat="false" ht="27" hidden="false" customHeight="true" outlineLevel="0" collapsed="false">
      <c r="A157" s="42"/>
      <c r="B157" s="42"/>
      <c r="C157" s="42"/>
      <c r="D157" s="42"/>
      <c r="E157" s="42"/>
      <c r="F157" s="42"/>
      <c r="G157" s="48"/>
      <c r="H157" s="42"/>
      <c r="I157" s="42"/>
      <c r="J157" s="42"/>
    </row>
    <row r="158" customFormat="false" ht="27" hidden="false" customHeight="true" outlineLevel="0" collapsed="false">
      <c r="A158" s="42"/>
      <c r="B158" s="42"/>
      <c r="C158" s="42"/>
      <c r="D158" s="42"/>
      <c r="E158" s="42"/>
      <c r="F158" s="42"/>
      <c r="G158" s="48"/>
      <c r="H158" s="42"/>
      <c r="I158" s="42"/>
      <c r="J158" s="42"/>
    </row>
    <row r="159" customFormat="false" ht="27" hidden="false" customHeight="true" outlineLevel="0" collapsed="false">
      <c r="A159" s="42"/>
      <c r="B159" s="42"/>
      <c r="C159" s="42"/>
      <c r="D159" s="42"/>
      <c r="E159" s="42"/>
      <c r="F159" s="42"/>
      <c r="G159" s="48"/>
      <c r="H159" s="42"/>
      <c r="I159" s="42"/>
      <c r="J159" s="42"/>
    </row>
    <row r="160" customFormat="false" ht="27" hidden="false" customHeight="true" outlineLevel="0" collapsed="false">
      <c r="A160" s="42"/>
      <c r="B160" s="42"/>
      <c r="C160" s="42"/>
      <c r="D160" s="42"/>
      <c r="E160" s="42"/>
      <c r="F160" s="42"/>
      <c r="G160" s="48"/>
      <c r="H160" s="42"/>
      <c r="I160" s="42"/>
      <c r="J160" s="42"/>
    </row>
    <row r="161" customFormat="false" ht="27" hidden="false" customHeight="true" outlineLevel="0" collapsed="false">
      <c r="A161" s="42"/>
      <c r="B161" s="42"/>
      <c r="C161" s="42"/>
      <c r="D161" s="42"/>
      <c r="E161" s="42"/>
      <c r="F161" s="42"/>
      <c r="G161" s="48"/>
      <c r="H161" s="42"/>
      <c r="I161" s="42"/>
      <c r="J161" s="42"/>
    </row>
    <row r="162" customFormat="false" ht="27" hidden="false" customHeight="true" outlineLevel="0" collapsed="false">
      <c r="A162" s="42"/>
      <c r="B162" s="42"/>
      <c r="C162" s="42"/>
      <c r="D162" s="42"/>
      <c r="E162" s="42"/>
      <c r="F162" s="42"/>
      <c r="G162" s="48"/>
      <c r="H162" s="42"/>
      <c r="I162" s="42"/>
      <c r="J162" s="42"/>
    </row>
    <row r="163" customFormat="false" ht="27" hidden="false" customHeight="true" outlineLevel="0" collapsed="false">
      <c r="A163" s="42"/>
      <c r="B163" s="42"/>
      <c r="C163" s="42"/>
      <c r="D163" s="42"/>
      <c r="E163" s="42"/>
      <c r="F163" s="42"/>
      <c r="G163" s="48"/>
      <c r="H163" s="42"/>
      <c r="I163" s="42"/>
      <c r="J163" s="42"/>
    </row>
    <row r="164" customFormat="false" ht="27" hidden="false" customHeight="true" outlineLevel="0" collapsed="false">
      <c r="A164" s="42"/>
      <c r="B164" s="42"/>
      <c r="C164" s="42"/>
      <c r="D164" s="42"/>
      <c r="E164" s="42"/>
      <c r="F164" s="42"/>
      <c r="G164" s="48"/>
      <c r="H164" s="42"/>
      <c r="I164" s="42"/>
      <c r="J164" s="42"/>
    </row>
    <row r="165" customFormat="false" ht="27" hidden="false" customHeight="true" outlineLevel="0" collapsed="false">
      <c r="A165" s="42"/>
      <c r="B165" s="42"/>
      <c r="C165" s="42"/>
      <c r="D165" s="42"/>
      <c r="E165" s="42"/>
      <c r="F165" s="42"/>
      <c r="G165" s="48"/>
      <c r="H165" s="42"/>
      <c r="I165" s="42"/>
      <c r="J165" s="42"/>
    </row>
    <row r="166" customFormat="false" ht="27" hidden="false" customHeight="true" outlineLevel="0" collapsed="false">
      <c r="A166" s="42"/>
      <c r="B166" s="42"/>
      <c r="C166" s="42"/>
      <c r="D166" s="42"/>
      <c r="E166" s="42"/>
      <c r="F166" s="42"/>
      <c r="G166" s="48"/>
      <c r="H166" s="42"/>
      <c r="I166" s="42"/>
      <c r="J166" s="42"/>
    </row>
    <row r="167" customFormat="false" ht="27" hidden="false" customHeight="true" outlineLevel="0" collapsed="false">
      <c r="A167" s="42"/>
      <c r="B167" s="42"/>
      <c r="C167" s="42"/>
      <c r="D167" s="42"/>
      <c r="E167" s="42"/>
      <c r="F167" s="42"/>
      <c r="G167" s="48"/>
      <c r="H167" s="42"/>
      <c r="I167" s="42"/>
      <c r="J167" s="42"/>
    </row>
    <row r="168" customFormat="false" ht="27" hidden="false" customHeight="true" outlineLevel="0" collapsed="false">
      <c r="A168" s="42"/>
      <c r="B168" s="42"/>
      <c r="C168" s="42"/>
      <c r="D168" s="42"/>
      <c r="E168" s="42"/>
      <c r="F168" s="42"/>
      <c r="G168" s="48"/>
      <c r="H168" s="42"/>
      <c r="I168" s="42"/>
      <c r="J168" s="42"/>
    </row>
    <row r="169" customFormat="false" ht="27" hidden="false" customHeight="true" outlineLevel="0" collapsed="false">
      <c r="A169" s="42"/>
      <c r="B169" s="42"/>
      <c r="C169" s="42"/>
      <c r="D169" s="42"/>
      <c r="E169" s="42"/>
      <c r="F169" s="42"/>
      <c r="G169" s="48"/>
      <c r="H169" s="42"/>
      <c r="I169" s="42"/>
      <c r="J169" s="42"/>
    </row>
    <row r="170" customFormat="false" ht="27" hidden="false" customHeight="true" outlineLevel="0" collapsed="false">
      <c r="A170" s="42"/>
      <c r="B170" s="42"/>
      <c r="C170" s="42"/>
      <c r="D170" s="42"/>
      <c r="E170" s="42"/>
      <c r="F170" s="42"/>
      <c r="G170" s="48"/>
      <c r="H170" s="42"/>
      <c r="I170" s="42"/>
      <c r="J170" s="42"/>
    </row>
    <row r="171" customFormat="false" ht="27" hidden="false" customHeight="true" outlineLevel="0" collapsed="false">
      <c r="A171" s="42"/>
      <c r="B171" s="42"/>
      <c r="C171" s="42"/>
      <c r="D171" s="42"/>
      <c r="E171" s="42"/>
      <c r="F171" s="42"/>
      <c r="G171" s="48"/>
      <c r="H171" s="42"/>
      <c r="I171" s="42"/>
      <c r="J171" s="42"/>
    </row>
    <row r="172" customFormat="false" ht="27" hidden="false" customHeight="true" outlineLevel="0" collapsed="false">
      <c r="A172" s="42"/>
      <c r="B172" s="42"/>
      <c r="C172" s="42"/>
      <c r="D172" s="42"/>
      <c r="E172" s="42"/>
      <c r="F172" s="42"/>
      <c r="G172" s="48"/>
      <c r="H172" s="42"/>
      <c r="I172" s="42"/>
      <c r="J172" s="42"/>
    </row>
    <row r="173" customFormat="false" ht="27" hidden="false" customHeight="true" outlineLevel="0" collapsed="false">
      <c r="A173" s="42"/>
      <c r="B173" s="42"/>
      <c r="C173" s="42"/>
      <c r="D173" s="42"/>
      <c r="E173" s="42"/>
      <c r="F173" s="42"/>
      <c r="G173" s="48"/>
      <c r="H173" s="42"/>
      <c r="I173" s="42"/>
      <c r="J173" s="42"/>
    </row>
    <row r="174" customFormat="false" ht="27" hidden="false" customHeight="true" outlineLevel="0" collapsed="false">
      <c r="A174" s="42"/>
      <c r="B174" s="42"/>
      <c r="C174" s="42"/>
      <c r="D174" s="42"/>
      <c r="E174" s="42"/>
      <c r="F174" s="42"/>
      <c r="G174" s="48"/>
      <c r="H174" s="42"/>
      <c r="I174" s="42"/>
      <c r="J174" s="42"/>
    </row>
    <row r="175" customFormat="false" ht="27" hidden="false" customHeight="true" outlineLevel="0" collapsed="false">
      <c r="A175" s="42"/>
      <c r="B175" s="42"/>
      <c r="C175" s="42"/>
      <c r="D175" s="42"/>
      <c r="E175" s="42"/>
      <c r="F175" s="42"/>
      <c r="G175" s="48"/>
      <c r="H175" s="42"/>
      <c r="I175" s="42"/>
      <c r="J175" s="42"/>
    </row>
    <row r="176" customFormat="false" ht="27" hidden="false" customHeight="true" outlineLevel="0" collapsed="false">
      <c r="A176" s="42"/>
      <c r="B176" s="42"/>
      <c r="C176" s="42"/>
      <c r="D176" s="42"/>
      <c r="E176" s="42"/>
      <c r="F176" s="42"/>
      <c r="G176" s="48"/>
      <c r="H176" s="42"/>
      <c r="I176" s="42"/>
      <c r="J176" s="42"/>
    </row>
    <row r="177" customFormat="false" ht="27" hidden="false" customHeight="true" outlineLevel="0" collapsed="false">
      <c r="A177" s="42"/>
      <c r="B177" s="42"/>
      <c r="C177" s="42"/>
      <c r="D177" s="42"/>
      <c r="E177" s="42"/>
      <c r="F177" s="42"/>
      <c r="G177" s="48"/>
      <c r="H177" s="42"/>
      <c r="I177" s="42"/>
      <c r="J177" s="42"/>
    </row>
    <row r="178" customFormat="false" ht="27" hidden="false" customHeight="true" outlineLevel="0" collapsed="false">
      <c r="A178" s="42"/>
      <c r="B178" s="42"/>
      <c r="C178" s="42"/>
      <c r="D178" s="42"/>
      <c r="E178" s="42"/>
      <c r="F178" s="42"/>
      <c r="G178" s="48"/>
      <c r="H178" s="42"/>
      <c r="I178" s="42"/>
      <c r="J178" s="42"/>
    </row>
    <row r="179" customFormat="false" ht="27" hidden="false" customHeight="true" outlineLevel="0" collapsed="false">
      <c r="A179" s="42"/>
      <c r="B179" s="42"/>
      <c r="C179" s="42"/>
      <c r="D179" s="42"/>
      <c r="E179" s="42"/>
      <c r="F179" s="42"/>
      <c r="G179" s="48"/>
      <c r="H179" s="42"/>
      <c r="I179" s="42"/>
      <c r="J179" s="42"/>
    </row>
    <row r="180" customFormat="false" ht="27" hidden="false" customHeight="true" outlineLevel="0" collapsed="false">
      <c r="A180" s="42"/>
      <c r="B180" s="42"/>
      <c r="C180" s="42"/>
      <c r="D180" s="42"/>
      <c r="E180" s="42"/>
      <c r="F180" s="42"/>
      <c r="G180" s="48"/>
      <c r="H180" s="42"/>
      <c r="I180" s="42"/>
      <c r="J180" s="42"/>
    </row>
    <row r="181" customFormat="false" ht="27" hidden="false" customHeight="true" outlineLevel="0" collapsed="false">
      <c r="A181" s="42"/>
      <c r="B181" s="42"/>
      <c r="C181" s="42"/>
      <c r="D181" s="42"/>
      <c r="E181" s="42"/>
      <c r="F181" s="42"/>
      <c r="G181" s="48"/>
      <c r="H181" s="42"/>
      <c r="I181" s="42"/>
      <c r="J181" s="42"/>
    </row>
    <row r="182" customFormat="false" ht="27" hidden="false" customHeight="true" outlineLevel="0" collapsed="false">
      <c r="A182" s="42"/>
      <c r="B182" s="42"/>
      <c r="C182" s="42"/>
      <c r="D182" s="42"/>
      <c r="E182" s="42"/>
      <c r="F182" s="42"/>
      <c r="G182" s="48"/>
      <c r="H182" s="42"/>
      <c r="I182" s="42"/>
      <c r="J182" s="42"/>
    </row>
    <row r="183" customFormat="false" ht="27" hidden="false" customHeight="true" outlineLevel="0" collapsed="false">
      <c r="A183" s="42"/>
      <c r="B183" s="42"/>
      <c r="C183" s="42"/>
      <c r="D183" s="42"/>
      <c r="E183" s="42"/>
      <c r="F183" s="42"/>
      <c r="G183" s="48"/>
      <c r="H183" s="42"/>
      <c r="I183" s="42"/>
      <c r="J183" s="42"/>
    </row>
    <row r="184" customFormat="false" ht="27" hidden="false" customHeight="true" outlineLevel="0" collapsed="false">
      <c r="A184" s="42"/>
      <c r="B184" s="42"/>
      <c r="C184" s="42"/>
      <c r="D184" s="42"/>
      <c r="E184" s="42"/>
      <c r="F184" s="42"/>
      <c r="G184" s="48"/>
      <c r="H184" s="42"/>
      <c r="I184" s="42"/>
      <c r="J184" s="42"/>
    </row>
    <row r="185" customFormat="false" ht="27" hidden="false" customHeight="true" outlineLevel="0" collapsed="false">
      <c r="A185" s="42"/>
      <c r="B185" s="42"/>
      <c r="C185" s="42"/>
      <c r="D185" s="42"/>
      <c r="E185" s="42"/>
      <c r="F185" s="42"/>
      <c r="G185" s="48"/>
      <c r="H185" s="42"/>
      <c r="I185" s="42"/>
      <c r="J185" s="42"/>
    </row>
    <row r="186" customFormat="false" ht="27" hidden="false" customHeight="true" outlineLevel="0" collapsed="false">
      <c r="A186" s="42"/>
      <c r="B186" s="42"/>
      <c r="C186" s="42"/>
      <c r="D186" s="42"/>
      <c r="E186" s="42"/>
      <c r="F186" s="42"/>
      <c r="G186" s="48"/>
      <c r="H186" s="42"/>
      <c r="I186" s="42"/>
      <c r="J186" s="42"/>
    </row>
    <row r="187" customFormat="false" ht="27" hidden="false" customHeight="true" outlineLevel="0" collapsed="false">
      <c r="A187" s="42"/>
      <c r="B187" s="42"/>
      <c r="C187" s="42"/>
      <c r="D187" s="42"/>
      <c r="E187" s="42"/>
      <c r="F187" s="42"/>
      <c r="G187" s="48"/>
      <c r="H187" s="42"/>
      <c r="I187" s="42"/>
      <c r="J187" s="42"/>
    </row>
    <row r="188" customFormat="false" ht="27" hidden="false" customHeight="true" outlineLevel="0" collapsed="false">
      <c r="A188" s="42"/>
      <c r="B188" s="42"/>
      <c r="C188" s="42"/>
      <c r="D188" s="42"/>
      <c r="E188" s="42"/>
      <c r="F188" s="42"/>
      <c r="G188" s="48"/>
      <c r="H188" s="42"/>
      <c r="I188" s="42"/>
      <c r="J188" s="42"/>
    </row>
    <row r="189" customFormat="false" ht="27" hidden="false" customHeight="true" outlineLevel="0" collapsed="false">
      <c r="A189" s="42"/>
      <c r="B189" s="42"/>
      <c r="C189" s="42"/>
      <c r="D189" s="42"/>
      <c r="E189" s="42"/>
      <c r="F189" s="42"/>
      <c r="G189" s="48"/>
      <c r="H189" s="42"/>
      <c r="I189" s="42"/>
      <c r="J189" s="42"/>
    </row>
    <row r="190" customFormat="false" ht="27" hidden="false" customHeight="true" outlineLevel="0" collapsed="false">
      <c r="A190" s="42"/>
      <c r="B190" s="42"/>
      <c r="C190" s="42"/>
      <c r="D190" s="42"/>
      <c r="E190" s="42"/>
      <c r="F190" s="42"/>
      <c r="G190" s="48"/>
      <c r="H190" s="42"/>
      <c r="I190" s="42"/>
      <c r="J190" s="42"/>
    </row>
    <row r="191" customFormat="false" ht="27" hidden="false" customHeight="true" outlineLevel="0" collapsed="false">
      <c r="A191" s="42"/>
      <c r="B191" s="42"/>
      <c r="C191" s="42"/>
      <c r="D191" s="42"/>
      <c r="E191" s="42"/>
      <c r="F191" s="42"/>
      <c r="G191" s="48"/>
      <c r="H191" s="42"/>
      <c r="I191" s="42"/>
      <c r="J191" s="42"/>
    </row>
    <row r="192" customFormat="false" ht="27" hidden="false" customHeight="true" outlineLevel="0" collapsed="false">
      <c r="A192" s="42"/>
      <c r="B192" s="42"/>
      <c r="C192" s="42"/>
      <c r="D192" s="42"/>
      <c r="E192" s="42"/>
      <c r="F192" s="42"/>
      <c r="G192" s="48"/>
      <c r="H192" s="42"/>
      <c r="I192" s="42"/>
      <c r="J192" s="42"/>
    </row>
    <row r="193" customFormat="false" ht="27" hidden="false" customHeight="true" outlineLevel="0" collapsed="false">
      <c r="A193" s="42"/>
      <c r="B193" s="42"/>
      <c r="C193" s="42"/>
      <c r="D193" s="42"/>
      <c r="E193" s="42"/>
      <c r="F193" s="42"/>
      <c r="G193" s="48"/>
      <c r="H193" s="42"/>
      <c r="I193" s="42"/>
      <c r="J193" s="42"/>
    </row>
    <row r="194" customFormat="false" ht="27" hidden="false" customHeight="true" outlineLevel="0" collapsed="false">
      <c r="A194" s="42"/>
      <c r="B194" s="42"/>
      <c r="C194" s="42"/>
      <c r="D194" s="42"/>
      <c r="E194" s="42"/>
      <c r="F194" s="42"/>
      <c r="G194" s="48"/>
      <c r="H194" s="42"/>
      <c r="I194" s="42"/>
      <c r="J194" s="42"/>
    </row>
    <row r="195" customFormat="false" ht="27" hidden="false" customHeight="true" outlineLevel="0" collapsed="false">
      <c r="A195" s="42"/>
      <c r="B195" s="42"/>
      <c r="C195" s="42"/>
      <c r="D195" s="42"/>
      <c r="E195" s="42"/>
      <c r="F195" s="42"/>
      <c r="G195" s="48"/>
      <c r="H195" s="42"/>
      <c r="I195" s="42"/>
      <c r="J195" s="42"/>
    </row>
    <row r="196" customFormat="false" ht="27" hidden="false" customHeight="true" outlineLevel="0" collapsed="false">
      <c r="A196" s="42"/>
      <c r="B196" s="42"/>
      <c r="C196" s="42"/>
      <c r="D196" s="42"/>
      <c r="E196" s="42"/>
      <c r="F196" s="42"/>
      <c r="G196" s="48"/>
      <c r="H196" s="42"/>
      <c r="I196" s="42"/>
      <c r="J196" s="42"/>
    </row>
    <row r="197" customFormat="false" ht="27" hidden="false" customHeight="true" outlineLevel="0" collapsed="false">
      <c r="A197" s="42"/>
      <c r="B197" s="42"/>
      <c r="C197" s="42"/>
      <c r="D197" s="42"/>
      <c r="E197" s="42"/>
      <c r="F197" s="42"/>
      <c r="G197" s="48"/>
      <c r="H197" s="42"/>
      <c r="I197" s="42"/>
      <c r="J197" s="42"/>
    </row>
    <row r="198" customFormat="false" ht="27" hidden="false" customHeight="true" outlineLevel="0" collapsed="false">
      <c r="A198" s="42"/>
      <c r="B198" s="42"/>
      <c r="C198" s="42"/>
      <c r="D198" s="42"/>
      <c r="E198" s="42"/>
      <c r="F198" s="42"/>
      <c r="G198" s="48"/>
      <c r="H198" s="42"/>
      <c r="I198" s="42"/>
      <c r="J198" s="42"/>
    </row>
    <row r="199" customFormat="false" ht="27" hidden="false" customHeight="true" outlineLevel="0" collapsed="false">
      <c r="A199" s="42"/>
      <c r="B199" s="42"/>
      <c r="C199" s="42"/>
      <c r="D199" s="42"/>
      <c r="E199" s="42"/>
      <c r="F199" s="42"/>
      <c r="G199" s="48"/>
      <c r="H199" s="42"/>
      <c r="I199" s="42"/>
      <c r="J199" s="42"/>
    </row>
    <row r="200" customFormat="false" ht="27" hidden="false" customHeight="true" outlineLevel="0" collapsed="false">
      <c r="A200" s="42"/>
      <c r="B200" s="42"/>
      <c r="C200" s="42"/>
      <c r="D200" s="42"/>
      <c r="E200" s="42"/>
      <c r="F200" s="42"/>
      <c r="G200" s="48"/>
      <c r="H200" s="42"/>
      <c r="I200" s="42"/>
      <c r="J200" s="42"/>
    </row>
    <row r="201" customFormat="false" ht="27" hidden="false" customHeight="true" outlineLevel="0" collapsed="false">
      <c r="A201" s="42"/>
      <c r="B201" s="42"/>
      <c r="C201" s="42"/>
      <c r="D201" s="42"/>
      <c r="E201" s="42"/>
      <c r="F201" s="42"/>
      <c r="G201" s="48"/>
      <c r="H201" s="42"/>
      <c r="I201" s="42"/>
      <c r="J201" s="42"/>
    </row>
    <row r="202" customFormat="false" ht="27" hidden="false" customHeight="true" outlineLevel="0" collapsed="false">
      <c r="A202" s="42"/>
      <c r="B202" s="42"/>
      <c r="C202" s="42"/>
      <c r="D202" s="42"/>
      <c r="E202" s="42"/>
      <c r="F202" s="42"/>
      <c r="G202" s="48"/>
      <c r="H202" s="42"/>
      <c r="I202" s="42"/>
      <c r="J202" s="42"/>
    </row>
    <row r="203" customFormat="false" ht="27" hidden="false" customHeight="true" outlineLevel="0" collapsed="false">
      <c r="A203" s="42"/>
      <c r="B203" s="42"/>
      <c r="C203" s="42"/>
      <c r="D203" s="42"/>
      <c r="E203" s="42"/>
      <c r="F203" s="42"/>
      <c r="G203" s="48"/>
      <c r="H203" s="42"/>
      <c r="I203" s="42"/>
      <c r="J203" s="42"/>
    </row>
    <row r="204" customFormat="false" ht="27" hidden="false" customHeight="true" outlineLevel="0" collapsed="false">
      <c r="A204" s="42"/>
      <c r="B204" s="42"/>
      <c r="C204" s="42"/>
      <c r="D204" s="42"/>
      <c r="E204" s="42"/>
      <c r="F204" s="42"/>
      <c r="G204" s="48"/>
      <c r="H204" s="42"/>
      <c r="I204" s="42"/>
      <c r="J204" s="42"/>
    </row>
    <row r="205" customFormat="false" ht="27" hidden="false" customHeight="true" outlineLevel="0" collapsed="false">
      <c r="A205" s="42"/>
      <c r="B205" s="42"/>
      <c r="C205" s="42"/>
      <c r="D205" s="42"/>
      <c r="E205" s="42"/>
      <c r="F205" s="42"/>
      <c r="G205" s="48"/>
      <c r="H205" s="42"/>
      <c r="I205" s="42"/>
      <c r="J205" s="42"/>
    </row>
    <row r="206" customFormat="false" ht="27" hidden="false" customHeight="true" outlineLevel="0" collapsed="false">
      <c r="A206" s="42"/>
      <c r="B206" s="42"/>
      <c r="C206" s="42"/>
      <c r="D206" s="42"/>
      <c r="E206" s="42"/>
      <c r="F206" s="42"/>
      <c r="G206" s="48"/>
      <c r="H206" s="42"/>
      <c r="I206" s="42"/>
      <c r="J206" s="42"/>
    </row>
  </sheetData>
  <mergeCells count="5">
    <mergeCell ref="A1:C1"/>
    <mergeCell ref="D1:F1"/>
    <mergeCell ref="G1:J1"/>
    <mergeCell ref="A2:J2"/>
    <mergeCell ref="A4:J4"/>
  </mergeCells>
  <dataValidations count="1">
    <dataValidation allowBlank="true" error="Respecter le type et les bornes indiqués. Laisser vide une donnée inconnue." errorStyle="stop" errorTitle="Valeur non autorisée" operator="between" showDropDown="false" showErrorMessage="true" showInputMessage="false" sqref="G7:G206" type="date">
      <formula1>DATE(1900,1,1)</formula1>
      <formula2>DATE(9999,12,31)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31"/>
    <col collapsed="false" customWidth="true" hidden="false" outlineLevel="0" max="2" min="2" style="1" width="18"/>
    <col collapsed="false" customWidth="true" hidden="false" outlineLevel="0" max="3" min="3" style="1" width="37"/>
    <col collapsed="false" customWidth="true" hidden="false" outlineLevel="0" max="4" min="4" style="1" width="13"/>
    <col collapsed="false" customWidth="true" hidden="false" outlineLevel="0" max="5" min="5" style="1" width="18"/>
    <col collapsed="false" customWidth="true" hidden="false" outlineLevel="0" max="8" min="6" style="1" width="15"/>
  </cols>
  <sheetData>
    <row r="1" customFormat="false" ht="24.75" hidden="false" customHeight="true" outlineLevel="0" collapsed="false">
      <c r="A1" s="31" t="str">
        <f aca="false">IFERROR(HYPERLINK("#'00_Accueil'!A1","ACCUEIL"),"ACCUEIL")</f>
        <v>ACCUEIL</v>
      </c>
      <c r="B1" s="31"/>
      <c r="C1" s="31"/>
      <c r="D1" s="31" t="str">
        <f aca="false">IFERROR(HYPERLINK("#'08_Guide'!A1","GUIDE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1585</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1705</v>
      </c>
      <c r="B4" s="33"/>
      <c r="C4" s="33"/>
      <c r="D4" s="33"/>
      <c r="E4" s="33"/>
      <c r="F4" s="33"/>
      <c r="G4" s="33"/>
      <c r="H4" s="33"/>
    </row>
    <row r="5" customFormat="false" ht="42" hidden="false" customHeight="true" outlineLevel="0" collapsed="false">
      <c r="A5" s="30" t="s">
        <v>1706</v>
      </c>
      <c r="B5" s="30"/>
      <c r="C5" s="30"/>
      <c r="D5" s="30"/>
      <c r="E5" s="30"/>
      <c r="F5" s="4"/>
      <c r="G5" s="4"/>
      <c r="H5" s="4"/>
    </row>
    <row r="6" customFormat="false" ht="42" hidden="false" customHeight="true" outlineLevel="0" collapsed="false">
      <c r="A6" s="35" t="s">
        <v>1707</v>
      </c>
      <c r="B6" s="35" t="s">
        <v>562</v>
      </c>
      <c r="C6" s="35"/>
      <c r="D6" s="35" t="s">
        <v>654</v>
      </c>
      <c r="E6" s="35" t="s">
        <v>562</v>
      </c>
      <c r="F6" s="35"/>
      <c r="G6" s="35"/>
      <c r="H6" s="35"/>
    </row>
    <row r="7" customFormat="false" ht="27" hidden="false" customHeight="true" outlineLevel="0" collapsed="false">
      <c r="A7" s="4" t="s">
        <v>12</v>
      </c>
      <c r="B7" s="40" t="n">
        <f aca="false">COUNTIF('08_Feuille_de_route'!Q7:Q15,"Clos documenté")</f>
        <v>0</v>
      </c>
      <c r="C7" s="4"/>
      <c r="D7" s="4" t="s">
        <v>1708</v>
      </c>
      <c r="E7" s="38"/>
      <c r="F7" s="4"/>
      <c r="G7" s="4"/>
      <c r="H7" s="4"/>
    </row>
    <row r="8" customFormat="false" ht="27" hidden="false" customHeight="true" outlineLevel="0" collapsed="false">
      <c r="A8" s="4" t="s">
        <v>1709</v>
      </c>
      <c r="B8" s="40" t="n">
        <f aca="false">COUNTIF('08_Feuille_de_route'!J7:J15,"En cours")</f>
        <v>0</v>
      </c>
      <c r="C8" s="4"/>
      <c r="D8" s="4" t="s">
        <v>927</v>
      </c>
      <c r="E8" s="38"/>
      <c r="F8" s="4"/>
      <c r="G8" s="4"/>
      <c r="H8" s="4"/>
    </row>
    <row r="9" customFormat="false" ht="27" hidden="false" customHeight="true" outlineLevel="0" collapsed="false">
      <c r="A9" s="4" t="s">
        <v>1710</v>
      </c>
      <c r="B9" s="40" t="n">
        <f aca="false">COUNTIF('08_Feuille_de_route'!J7:J15,"Suspendu")</f>
        <v>0</v>
      </c>
      <c r="C9" s="4"/>
      <c r="D9" s="4" t="s">
        <v>1711</v>
      </c>
      <c r="E9" s="38"/>
      <c r="F9" s="4"/>
      <c r="G9" s="4"/>
      <c r="H9" s="4"/>
    </row>
    <row r="10" customFormat="false" ht="42" hidden="false" customHeight="true" outlineLevel="0" collapsed="false">
      <c r="A10" s="4" t="s">
        <v>1712</v>
      </c>
      <c r="B10" s="51" t="n">
        <f aca="false">B7/COUNTA('08_Feuille_de_route'!B7:B15)</f>
        <v>0</v>
      </c>
      <c r="C10" s="4"/>
      <c r="D10" s="4" t="s">
        <v>1713</v>
      </c>
      <c r="E10" s="38"/>
      <c r="F10" s="4"/>
      <c r="G10" s="4"/>
      <c r="H10" s="4"/>
    </row>
    <row r="11" customFormat="false" ht="27" hidden="false" customHeight="true" outlineLevel="0" collapsed="false">
      <c r="A11" s="4" t="s">
        <v>1604</v>
      </c>
      <c r="B11" s="40" t="str">
        <f aca="false">IF(COUNTIF(T_08_Budget_temps[Statut],"Constaté")=0,"Non mesuré",IF(COUNTIFS(T_08_Budget_temps[Statut],"Constaté",T_08_Budget_temps[Date],"&gt;0",T_08_Budget_temps[Personne],"&lt;&gt;",T_08_Budget_temps[Heures],"&gt;=0",T_08_Budget_temps[Heures],"&lt;&gt;")&lt;COUNTIF(T_08_Budget_temps[Statut],"Constaté"),"À compléter",SUMIF(T_08_Budget_temps[Statut],"Constaté",T_08_Budget_temps[Heures])))</f>
        <v>Non mesuré</v>
      </c>
      <c r="C11" s="4"/>
      <c r="D11" s="4" t="s">
        <v>1714</v>
      </c>
      <c r="E11" s="38"/>
      <c r="F11" s="4"/>
      <c r="G11" s="4"/>
      <c r="H11" s="4"/>
    </row>
    <row r="12" customFormat="false" ht="87" hidden="false" customHeight="true" outlineLevel="0" collapsed="false">
      <c r="A12" s="4" t="s">
        <v>1715</v>
      </c>
      <c r="B12" s="56" t="str">
        <f aca="false">IF(COUNTIF(T_08_Budget_temps[Statut],"Constaté")=0,"Non mesuré",IF(COUNTIFS(T_08_Budget_temps[Statut],"Constaté",T_08_Budget_temps[Date],"&gt;0",T_08_Budget_temps[Personne],"&lt;&gt;",T_08_Budget_temps[Heures],"&gt;=0",T_08_Budget_temps[Heures],"&lt;&gt;",T_08_Budget_temps[Coût horaire],"&gt;=0",T_08_Budget_temps[Coût horaire],"&lt;&gt;")&lt;COUNTIF(T_08_Budget_temps[Statut],"Constaté"),"À compléter",SUMIF(T_08_Budget_temps[Statut],"Constaté",T_08_Budget_temps[Coût])))</f>
        <v>Non mesuré</v>
      </c>
      <c r="C12" s="4" t="s">
        <v>1716</v>
      </c>
      <c r="D12" s="4"/>
      <c r="E12" s="4"/>
      <c r="F12" s="4"/>
      <c r="G12" s="4"/>
      <c r="H12" s="4"/>
    </row>
    <row r="13" customFormat="false" ht="27" hidden="false" customHeight="true" outlineLevel="0" collapsed="false">
      <c r="A13" s="4"/>
      <c r="B13" s="4"/>
      <c r="C13" s="4"/>
      <c r="D13" s="4"/>
      <c r="E13" s="4"/>
      <c r="F13" s="4"/>
      <c r="G13" s="4"/>
      <c r="H13" s="4"/>
    </row>
    <row r="14" customFormat="false" ht="27" hidden="false" customHeight="true" outlineLevel="0" collapsed="false">
      <c r="A14" s="4"/>
      <c r="B14" s="4"/>
      <c r="C14" s="4"/>
      <c r="D14" s="4"/>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6">
    <mergeCell ref="A1:C1"/>
    <mergeCell ref="D1:F1"/>
    <mergeCell ref="G1:H1"/>
    <mergeCell ref="A2:H2"/>
    <mergeCell ref="A4:H4"/>
    <mergeCell ref="A5:E5"/>
  </mergeCells>
  <dataValidations count="1">
    <dataValidation allowBlank="true" error="Choisir une valeur autorisée ; une donnée absente reste vide." errorStyle="stop" errorTitle="Saisie à vérifier" operator="between" showDropDown="false" showErrorMessage="true" showInputMessage="false" sqref="E7:E11" type="list">
      <formula1>"Oui,Non"</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3" min="2" style="1" width="13"/>
    <col collapsed="false" customWidth="true" hidden="false" outlineLevel="0" max="4" min="4" style="1" width="37"/>
    <col collapsed="false" customWidth="true" hidden="false" outlineLevel="0" max="5" min="5" style="1" width="34"/>
    <col collapsed="false" customWidth="true" hidden="false" outlineLevel="0" max="6" min="6" style="1" width="21"/>
    <col collapsed="false" customWidth="true" hidden="false" outlineLevel="0" max="7" min="7" style="1" width="18"/>
    <col collapsed="false" customWidth="true" hidden="false" outlineLevel="0" max="8" min="8" style="1" width="24"/>
    <col collapsed="false" customWidth="true" hidden="false" outlineLevel="0" max="9" min="9" style="1" width="26"/>
    <col collapsed="false" customWidth="true" hidden="false" outlineLevel="0" max="10" min="10" style="1" width="13"/>
    <col collapsed="false" customWidth="true" hidden="false" outlineLevel="0" max="12" min="11" style="1" width="17"/>
    <col collapsed="false" customWidth="true" hidden="false" outlineLevel="0" max="13" min="13" style="1" width="18"/>
    <col collapsed="false" customWidth="true" hidden="false" outlineLevel="0" max="14" min="14" style="1" width="13"/>
  </cols>
  <sheetData>
    <row r="1" customFormat="false" ht="24.75" hidden="false" customHeight="true" outlineLevel="0" collapsed="false">
      <c r="A1" s="31" t="str">
        <f aca="false">IFERROR(HYPERLINK("#'00_Accueil'!A1","ACCUEIL"),"ACCUEIL")</f>
        <v>ACCUEIL</v>
      </c>
      <c r="B1" s="31"/>
      <c r="C1" s="31"/>
      <c r="D1" s="31" t="str">
        <f aca="false">IFERROR(HYPERLINK("#'08_Guide'!A1","GUIDE DU MODULE"),"GUIDE DU MODULE")</f>
        <v>GUIDE DU MODULE</v>
      </c>
      <c r="E1" s="31"/>
      <c r="F1" s="31"/>
      <c r="G1" s="31" t="str">
        <f aca="false">IFERROR(HYPERLINK("#'00_Sommaire'!A1","TOUTES LES FEUILLES"),"TOUTES LES FEUILLES")</f>
        <v>TOUTES LES FEUILLES</v>
      </c>
      <c r="H1" s="31"/>
      <c r="I1" s="31"/>
      <c r="J1" s="31"/>
      <c r="K1" s="31"/>
      <c r="L1" s="31"/>
      <c r="M1" s="31"/>
      <c r="N1" s="31"/>
    </row>
    <row r="2" customFormat="false" ht="24" hidden="false" customHeight="true" outlineLevel="0" collapsed="false">
      <c r="A2" s="49" t="s">
        <v>1717</v>
      </c>
      <c r="B2" s="49"/>
      <c r="C2" s="49"/>
      <c r="D2" s="49"/>
      <c r="E2" s="49"/>
      <c r="F2" s="49"/>
      <c r="G2" s="49"/>
      <c r="H2" s="49"/>
      <c r="I2" s="49"/>
      <c r="J2" s="49"/>
      <c r="K2" s="49"/>
      <c r="L2" s="49"/>
      <c r="M2" s="49"/>
      <c r="N2" s="49"/>
    </row>
    <row r="3" customFormat="false" ht="9" hidden="false" customHeight="true" outlineLevel="0" collapsed="false">
      <c r="A3" s="4"/>
      <c r="B3" s="4"/>
      <c r="C3" s="4"/>
      <c r="D3" s="4"/>
      <c r="E3" s="4"/>
      <c r="F3" s="4"/>
      <c r="G3" s="4"/>
      <c r="H3" s="4"/>
      <c r="I3" s="4"/>
      <c r="J3" s="4"/>
      <c r="K3" s="4"/>
      <c r="L3" s="4"/>
      <c r="M3" s="4"/>
      <c r="N3" s="4"/>
    </row>
    <row r="4" customFormat="false" ht="45.75" hidden="false" customHeight="true" outlineLevel="0" collapsed="false">
      <c r="A4" s="33" t="s">
        <v>1595</v>
      </c>
      <c r="B4" s="33"/>
      <c r="C4" s="33"/>
      <c r="D4" s="33"/>
      <c r="E4" s="33"/>
      <c r="F4" s="33"/>
      <c r="G4" s="33"/>
      <c r="H4" s="33"/>
      <c r="I4" s="33"/>
      <c r="J4" s="33"/>
      <c r="K4" s="33"/>
      <c r="L4" s="33"/>
      <c r="M4" s="33"/>
      <c r="N4" s="33"/>
    </row>
    <row r="5" customFormat="false" ht="27" hidden="false" customHeight="true" outlineLevel="0" collapsed="false">
      <c r="A5" s="30" t="s">
        <v>1274</v>
      </c>
      <c r="B5" s="30"/>
      <c r="C5" s="30"/>
      <c r="D5" s="30"/>
      <c r="E5" s="30"/>
      <c r="F5" s="30"/>
      <c r="G5" s="30"/>
      <c r="H5" s="30"/>
      <c r="I5" s="30"/>
      <c r="J5" s="30"/>
      <c r="K5" s="30"/>
      <c r="L5" s="30"/>
      <c r="M5" s="4"/>
      <c r="N5" s="4"/>
    </row>
    <row r="6" customFormat="false" ht="42" hidden="false" customHeight="true" outlineLevel="0" collapsed="false">
      <c r="A6" s="35" t="s">
        <v>1597</v>
      </c>
      <c r="B6" s="35" t="s">
        <v>475</v>
      </c>
      <c r="C6" s="35" t="s">
        <v>1598</v>
      </c>
      <c r="D6" s="35" t="s">
        <v>434</v>
      </c>
      <c r="E6" s="35" t="s">
        <v>85</v>
      </c>
      <c r="F6" s="35" t="s">
        <v>592</v>
      </c>
      <c r="G6" s="35" t="s">
        <v>1599</v>
      </c>
      <c r="H6" s="35" t="s">
        <v>1600</v>
      </c>
      <c r="I6" s="35" t="s">
        <v>1601</v>
      </c>
      <c r="J6" s="35" t="s">
        <v>68</v>
      </c>
      <c r="K6" s="35" t="s">
        <v>1602</v>
      </c>
      <c r="L6" s="35" t="s">
        <v>1603</v>
      </c>
      <c r="M6" s="35" t="s">
        <v>1604</v>
      </c>
      <c r="N6" s="35" t="s">
        <v>1062</v>
      </c>
    </row>
    <row r="7" customFormat="false" ht="42" hidden="false" customHeight="true" outlineLevel="0" collapsed="false">
      <c r="A7" s="4" t="n">
        <v>0</v>
      </c>
      <c r="B7" s="4" t="s">
        <v>1607</v>
      </c>
      <c r="C7" s="4" t="s">
        <v>1608</v>
      </c>
      <c r="D7" s="4" t="s">
        <v>1609</v>
      </c>
      <c r="E7" s="4" t="s">
        <v>1610</v>
      </c>
      <c r="F7" s="4" t="s">
        <v>664</v>
      </c>
      <c r="G7" s="4" t="s">
        <v>1611</v>
      </c>
      <c r="H7" s="4" t="s">
        <v>1612</v>
      </c>
      <c r="I7" s="4" t="s">
        <v>1613</v>
      </c>
      <c r="J7" s="4" t="s">
        <v>794</v>
      </c>
      <c r="K7" s="4"/>
      <c r="L7" s="4"/>
      <c r="M7" s="4" t="n">
        <v>0</v>
      </c>
      <c r="N7" s="4"/>
    </row>
    <row r="8" customFormat="false" ht="42" hidden="false" customHeight="true" outlineLevel="0" collapsed="false">
      <c r="A8" s="4" t="n">
        <v>1</v>
      </c>
      <c r="B8" s="4" t="s">
        <v>1615</v>
      </c>
      <c r="C8" s="4" t="s">
        <v>1608</v>
      </c>
      <c r="D8" s="4" t="s">
        <v>1616</v>
      </c>
      <c r="E8" s="4" t="s">
        <v>1617</v>
      </c>
      <c r="F8" s="4" t="s">
        <v>664</v>
      </c>
      <c r="G8" s="4" t="s">
        <v>1618</v>
      </c>
      <c r="H8" s="4" t="s">
        <v>1619</v>
      </c>
      <c r="I8" s="4" t="s">
        <v>1620</v>
      </c>
      <c r="J8" s="4" t="s">
        <v>794</v>
      </c>
      <c r="K8" s="4"/>
      <c r="L8" s="4"/>
      <c r="M8" s="4" t="n">
        <v>0</v>
      </c>
      <c r="N8" s="4"/>
    </row>
    <row r="9" customFormat="false" ht="42" hidden="false" customHeight="true" outlineLevel="0" collapsed="false">
      <c r="A9" s="4" t="n">
        <v>2</v>
      </c>
      <c r="B9" s="4" t="s">
        <v>1621</v>
      </c>
      <c r="C9" s="4" t="s">
        <v>1608</v>
      </c>
      <c r="D9" s="4" t="s">
        <v>1622</v>
      </c>
      <c r="E9" s="4" t="s">
        <v>1623</v>
      </c>
      <c r="F9" s="4" t="s">
        <v>1513</v>
      </c>
      <c r="G9" s="4" t="s">
        <v>1624</v>
      </c>
      <c r="H9" s="4" t="s">
        <v>1625</v>
      </c>
      <c r="I9" s="4" t="s">
        <v>1626</v>
      </c>
      <c r="J9" s="4" t="s">
        <v>794</v>
      </c>
      <c r="K9" s="4"/>
      <c r="L9" s="4"/>
      <c r="M9" s="4" t="n">
        <v>0</v>
      </c>
      <c r="N9" s="4"/>
    </row>
    <row r="10" customFormat="false" ht="42" hidden="false" customHeight="true" outlineLevel="0" collapsed="false">
      <c r="A10" s="4" t="n">
        <v>3</v>
      </c>
      <c r="B10" s="4" t="s">
        <v>1627</v>
      </c>
      <c r="C10" s="4" t="s">
        <v>1628</v>
      </c>
      <c r="D10" s="4" t="s">
        <v>1629</v>
      </c>
      <c r="E10" s="4" t="s">
        <v>1630</v>
      </c>
      <c r="F10" s="4" t="s">
        <v>570</v>
      </c>
      <c r="G10" s="4" t="s">
        <v>1631</v>
      </c>
      <c r="H10" s="4" t="s">
        <v>1632</v>
      </c>
      <c r="I10" s="4" t="s">
        <v>1633</v>
      </c>
      <c r="J10" s="4" t="s">
        <v>794</v>
      </c>
      <c r="K10" s="4"/>
      <c r="L10" s="4"/>
      <c r="M10" s="4" t="n">
        <v>0</v>
      </c>
      <c r="N10" s="4"/>
    </row>
    <row r="11" customFormat="false" ht="42" hidden="false" customHeight="true" outlineLevel="0" collapsed="false">
      <c r="A11" s="4" t="n">
        <v>4</v>
      </c>
      <c r="B11" s="4" t="s">
        <v>1634</v>
      </c>
      <c r="C11" s="4" t="s">
        <v>1635</v>
      </c>
      <c r="D11" s="4" t="s">
        <v>1636</v>
      </c>
      <c r="E11" s="4" t="s">
        <v>1637</v>
      </c>
      <c r="F11" s="4" t="s">
        <v>1638</v>
      </c>
      <c r="G11" s="4" t="s">
        <v>1639</v>
      </c>
      <c r="H11" s="4" t="s">
        <v>1640</v>
      </c>
      <c r="I11" s="4" t="s">
        <v>1641</v>
      </c>
      <c r="J11" s="4" t="s">
        <v>794</v>
      </c>
      <c r="K11" s="4"/>
      <c r="L11" s="4"/>
      <c r="M11" s="4" t="n">
        <v>0</v>
      </c>
      <c r="N11" s="4"/>
    </row>
    <row r="12" customFormat="false" ht="42" hidden="false" customHeight="true" outlineLevel="0" collapsed="false">
      <c r="A12" s="4" t="n">
        <v>5</v>
      </c>
      <c r="B12" s="4" t="s">
        <v>1452</v>
      </c>
      <c r="C12" s="4" t="s">
        <v>1635</v>
      </c>
      <c r="D12" s="4" t="s">
        <v>1642</v>
      </c>
      <c r="E12" s="4" t="s">
        <v>1643</v>
      </c>
      <c r="F12" s="4" t="s">
        <v>572</v>
      </c>
      <c r="G12" s="4" t="s">
        <v>1644</v>
      </c>
      <c r="H12" s="4" t="s">
        <v>1645</v>
      </c>
      <c r="I12" s="4" t="s">
        <v>1646</v>
      </c>
      <c r="J12" s="4" t="s">
        <v>794</v>
      </c>
      <c r="K12" s="4"/>
      <c r="L12" s="4"/>
      <c r="M12" s="4" t="n">
        <v>0</v>
      </c>
      <c r="N12" s="4"/>
    </row>
    <row r="13" customFormat="false" ht="42" hidden="false" customHeight="true" outlineLevel="0" collapsed="false">
      <c r="A13" s="4" t="n">
        <v>6</v>
      </c>
      <c r="B13" s="4" t="s">
        <v>1302</v>
      </c>
      <c r="C13" s="4" t="s">
        <v>1647</v>
      </c>
      <c r="D13" s="4" t="s">
        <v>1648</v>
      </c>
      <c r="E13" s="4" t="s">
        <v>1649</v>
      </c>
      <c r="F13" s="4" t="s">
        <v>1650</v>
      </c>
      <c r="G13" s="4" t="s">
        <v>1651</v>
      </c>
      <c r="H13" s="4" t="s">
        <v>700</v>
      </c>
      <c r="I13" s="4" t="s">
        <v>1652</v>
      </c>
      <c r="J13" s="4" t="s">
        <v>1507</v>
      </c>
      <c r="K13" s="4"/>
      <c r="L13" s="4"/>
      <c r="M13" s="4" t="n">
        <v>0</v>
      </c>
      <c r="N13" s="4"/>
    </row>
    <row r="14" customFormat="false" ht="42" hidden="false" customHeight="true" outlineLevel="0" collapsed="false">
      <c r="A14" s="4" t="n">
        <v>7</v>
      </c>
      <c r="B14" s="4" t="s">
        <v>663</v>
      </c>
      <c r="C14" s="4" t="s">
        <v>1647</v>
      </c>
      <c r="D14" s="4" t="s">
        <v>1653</v>
      </c>
      <c r="E14" s="4" t="s">
        <v>1654</v>
      </c>
      <c r="F14" s="4" t="s">
        <v>1655</v>
      </c>
      <c r="G14" s="4" t="s">
        <v>1656</v>
      </c>
      <c r="H14" s="4" t="s">
        <v>1657</v>
      </c>
      <c r="I14" s="4" t="s">
        <v>1658</v>
      </c>
      <c r="J14" s="4" t="s">
        <v>1507</v>
      </c>
      <c r="K14" s="4"/>
      <c r="L14" s="4"/>
      <c r="M14" s="4" t="n">
        <v>0</v>
      </c>
      <c r="N14" s="4"/>
    </row>
    <row r="15" customFormat="false" ht="42" hidden="false" customHeight="true" outlineLevel="0" collapsed="false">
      <c r="A15" s="4" t="n">
        <v>8</v>
      </c>
      <c r="B15" s="4" t="s">
        <v>1659</v>
      </c>
      <c r="C15" s="4" t="s">
        <v>1647</v>
      </c>
      <c r="D15" s="4" t="s">
        <v>1660</v>
      </c>
      <c r="E15" s="4" t="s">
        <v>1661</v>
      </c>
      <c r="F15" s="4" t="s">
        <v>664</v>
      </c>
      <c r="G15" s="4" t="s">
        <v>1662</v>
      </c>
      <c r="H15" s="4" t="s">
        <v>1663</v>
      </c>
      <c r="I15" s="4" t="s">
        <v>1664</v>
      </c>
      <c r="J15" s="4" t="s">
        <v>1614</v>
      </c>
      <c r="K15" s="4"/>
      <c r="L15" s="4"/>
      <c r="M15" s="4" t="n">
        <v>0</v>
      </c>
      <c r="N15" s="4"/>
    </row>
    <row r="16" customFormat="false" ht="27" hidden="false" customHeight="true" outlineLevel="0" collapsed="false">
      <c r="A16" s="4"/>
      <c r="B16" s="4"/>
      <c r="C16" s="4"/>
      <c r="D16" s="4"/>
      <c r="E16" s="4"/>
      <c r="F16" s="4"/>
      <c r="G16" s="4"/>
      <c r="H16" s="4"/>
      <c r="I16" s="4"/>
      <c r="J16" s="4"/>
      <c r="K16" s="4"/>
      <c r="L16" s="4"/>
      <c r="M16" s="4"/>
      <c r="N16" s="4"/>
    </row>
  </sheetData>
  <mergeCells count="6">
    <mergeCell ref="A1:C1"/>
    <mergeCell ref="D1:F1"/>
    <mergeCell ref="G1:N1"/>
    <mergeCell ref="A2:N2"/>
    <mergeCell ref="A4:N4"/>
    <mergeCell ref="A5:L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1718</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1719</v>
      </c>
      <c r="B4" s="33"/>
      <c r="C4" s="33"/>
      <c r="D4" s="33"/>
      <c r="E4" s="33"/>
      <c r="F4" s="33"/>
      <c r="G4" s="33"/>
      <c r="H4" s="33"/>
    </row>
    <row r="5" customFormat="false" ht="45.75" hidden="false" customHeight="true" outlineLevel="0" collapsed="false">
      <c r="A5" s="30" t="s">
        <v>1720</v>
      </c>
      <c r="B5" s="30"/>
      <c r="C5" s="30"/>
      <c r="D5" s="30"/>
      <c r="E5" s="30"/>
      <c r="F5" s="30"/>
      <c r="G5" s="30"/>
      <c r="H5" s="30"/>
    </row>
    <row r="6" customFormat="false" ht="27" hidden="false" customHeight="true" outlineLevel="0" collapsed="false">
      <c r="A6" s="4"/>
      <c r="B6" s="30"/>
      <c r="C6" s="30"/>
      <c r="D6" s="30"/>
      <c r="E6" s="30"/>
      <c r="F6" s="30"/>
      <c r="G6" s="30"/>
      <c r="H6" s="30"/>
    </row>
    <row r="7" customFormat="false" ht="42" hidden="false" customHeight="true" outlineLevel="0" collapsed="false">
      <c r="A7" s="35" t="s">
        <v>475</v>
      </c>
      <c r="B7" s="41" t="s">
        <v>476</v>
      </c>
      <c r="C7" s="41"/>
      <c r="D7" s="41"/>
      <c r="E7" s="41"/>
      <c r="F7" s="41"/>
      <c r="G7" s="41"/>
      <c r="H7" s="41"/>
    </row>
    <row r="8" customFormat="false" ht="27" hidden="false" customHeight="true" outlineLevel="0" collapsed="false">
      <c r="A8" s="4" t="s">
        <v>477</v>
      </c>
      <c r="B8" s="30" t="s">
        <v>1721</v>
      </c>
      <c r="C8" s="30"/>
      <c r="D8" s="30"/>
      <c r="E8" s="30"/>
      <c r="F8" s="30"/>
      <c r="G8" s="30"/>
      <c r="H8" s="30"/>
    </row>
    <row r="9" customFormat="false" ht="27" hidden="false" customHeight="true" outlineLevel="0" collapsed="false">
      <c r="A9" s="4" t="s">
        <v>53</v>
      </c>
      <c r="B9" s="30" t="s">
        <v>1722</v>
      </c>
      <c r="C9" s="30"/>
      <c r="D9" s="30"/>
      <c r="E9" s="30"/>
      <c r="F9" s="30"/>
      <c r="G9" s="30"/>
      <c r="H9" s="30"/>
    </row>
    <row r="10" customFormat="false" ht="27" hidden="false" customHeight="true" outlineLevel="0" collapsed="false">
      <c r="A10" s="4" t="s">
        <v>480</v>
      </c>
      <c r="B10" s="30" t="s">
        <v>1723</v>
      </c>
      <c r="C10" s="30"/>
      <c r="D10" s="30"/>
      <c r="E10" s="30"/>
      <c r="F10" s="30"/>
      <c r="G10" s="30"/>
      <c r="H10" s="30"/>
    </row>
    <row r="11" customFormat="false" ht="27" hidden="false" customHeight="true" outlineLevel="0" collapsed="false">
      <c r="A11" s="4" t="s">
        <v>482</v>
      </c>
      <c r="B11" s="30" t="s">
        <v>1724</v>
      </c>
      <c r="C11" s="30"/>
      <c r="D11" s="30"/>
      <c r="E11" s="30"/>
      <c r="F11" s="30"/>
      <c r="G11" s="30"/>
      <c r="H11" s="30"/>
    </row>
    <row r="12" customFormat="false" ht="27" hidden="false" customHeight="true" outlineLevel="0" collapsed="false">
      <c r="A12" s="4" t="s">
        <v>484</v>
      </c>
      <c r="B12" s="30" t="s">
        <v>1725</v>
      </c>
      <c r="C12" s="30"/>
      <c r="D12" s="30"/>
      <c r="E12" s="30"/>
      <c r="F12" s="30"/>
      <c r="G12" s="30"/>
      <c r="H12" s="30"/>
    </row>
    <row r="13" customFormat="false" ht="27" hidden="false" customHeight="true" outlineLevel="0" collapsed="false">
      <c r="A13" s="4" t="s">
        <v>486</v>
      </c>
      <c r="B13" s="30" t="s">
        <v>1726</v>
      </c>
      <c r="C13" s="30"/>
      <c r="D13" s="30"/>
      <c r="E13" s="30"/>
      <c r="F13" s="30"/>
      <c r="G13" s="30"/>
      <c r="H13" s="30"/>
    </row>
    <row r="14" customFormat="false" ht="27" hidden="false" customHeight="true" outlineLevel="0" collapsed="false">
      <c r="A14" s="4"/>
      <c r="B14" s="30"/>
      <c r="C14" s="30"/>
      <c r="D14" s="30"/>
      <c r="E14" s="30"/>
      <c r="F14" s="30"/>
      <c r="G14" s="30"/>
      <c r="H14" s="30"/>
    </row>
    <row r="15" customFormat="false" ht="27" hidden="false" customHeight="true" outlineLevel="0" collapsed="false">
      <c r="A15" s="4"/>
      <c r="B15" s="30"/>
      <c r="C15" s="30"/>
      <c r="D15" s="30"/>
      <c r="E15" s="30"/>
      <c r="F15" s="30"/>
      <c r="G15" s="30"/>
      <c r="H15" s="30"/>
    </row>
    <row r="16" customFormat="false" ht="27" hidden="false" customHeight="true" outlineLevel="0" collapsed="false">
      <c r="A16" s="4"/>
      <c r="B16" s="30"/>
      <c r="C16" s="30"/>
      <c r="D16" s="30"/>
      <c r="E16" s="30"/>
      <c r="F16" s="30"/>
      <c r="G16" s="30"/>
      <c r="H16" s="30"/>
    </row>
    <row r="19" customFormat="false" ht="30" hidden="false" customHeight="true" outlineLevel="0" collapsed="false">
      <c r="A19" s="16" t="s">
        <v>430</v>
      </c>
      <c r="B19" s="16"/>
      <c r="C19" s="16"/>
      <c r="D19" s="16"/>
      <c r="E19" s="16"/>
      <c r="F19" s="16"/>
      <c r="G19" s="16"/>
      <c r="H19" s="16"/>
    </row>
    <row r="20" customFormat="false" ht="30.75" hidden="false" customHeight="true" outlineLevel="0" collapsed="false">
      <c r="A20" s="34" t="str">
        <f aca="false">IFERROR(HYPERLINK("#'09_Parametres'!A1","Paramètres   →   09_Parametres"),"Paramètres   →   09_Parametres")</f>
        <v>Paramètres   →   09_Parametres</v>
      </c>
      <c r="B20" s="34"/>
      <c r="C20" s="34"/>
      <c r="D20" s="34"/>
      <c r="E20" s="34"/>
      <c r="F20" s="34"/>
      <c r="G20" s="34"/>
      <c r="H20" s="34"/>
    </row>
    <row r="21" customFormat="false" ht="30.75" hidden="false" customHeight="true" outlineLevel="0" collapsed="false">
      <c r="A21" s="34" t="str">
        <f aca="false">IFERROR(HYPERLINK("#'09_Couts'!A1","Coûts   →   09_Couts"),"Coûts   →   09_Couts")</f>
        <v>Coûts   →   09_Couts</v>
      </c>
      <c r="B21" s="34"/>
      <c r="C21" s="34"/>
      <c r="D21" s="34"/>
      <c r="E21" s="34"/>
      <c r="F21" s="34"/>
      <c r="G21" s="34"/>
      <c r="H21" s="34"/>
    </row>
    <row r="22" customFormat="false" ht="30.75" hidden="false" customHeight="true" outlineLevel="0" collapsed="false">
      <c r="A22" s="34" t="str">
        <f aca="false">IFERROR(HYPERLINK("#'09_Effets'!A1","Effets   →   09_Effets"),"Effets   →   09_Effets")</f>
        <v>Effets   →   09_Effets</v>
      </c>
      <c r="B22" s="34"/>
      <c r="C22" s="34"/>
      <c r="D22" s="34"/>
      <c r="E22" s="34"/>
      <c r="F22" s="34"/>
      <c r="G22" s="34"/>
      <c r="H22" s="34"/>
    </row>
    <row r="23" customFormat="false" ht="30.75" hidden="false" customHeight="true" outlineLevel="0" collapsed="false">
      <c r="A23" s="34" t="str">
        <f aca="false">IFERROR(HYPERLINK("#'09_Decision'!A1","Décision   →   09_Decision"),"Décision   →   09_Decision")</f>
        <v>Décision   →   09_Decision</v>
      </c>
      <c r="B23" s="34"/>
      <c r="C23" s="34"/>
      <c r="D23" s="34"/>
      <c r="E23" s="34"/>
      <c r="F23" s="34"/>
      <c r="G23" s="34"/>
      <c r="H23" s="34"/>
    </row>
    <row r="24" customFormat="false" ht="30.75" hidden="false" customHeight="true" outlineLevel="0" collapsed="false">
      <c r="A24" s="34" t="str">
        <f aca="false">IFERROR(HYPERLINK("#'09_Tableau_de_bord'!A1","Tableau de bord   →   09_Tableau_de_bord"),"Tableau de bord   →   09_Tableau_de_bord")</f>
        <v>Tableau de bord   →   09_Tableau_de_bord</v>
      </c>
      <c r="B24" s="34"/>
      <c r="C24" s="34"/>
      <c r="D24" s="34"/>
      <c r="E24" s="34"/>
      <c r="F24" s="34"/>
      <c r="G24" s="34"/>
      <c r="H24" s="34"/>
    </row>
    <row r="25" customFormat="false" ht="30.75" hidden="false" customHeight="true" outlineLevel="0" collapsed="false">
      <c r="A25" s="34" t="str">
        <f aca="false">IFERROR(HYPERLINK("#'09_Ex_decision'!A1","Décision illustrative   →   09_Ex_decision"),"Décision illustrative   →   09_Ex_decision")</f>
        <v>Décision illustrative   →   09_Ex_decision</v>
      </c>
      <c r="B25" s="34"/>
      <c r="C25" s="34"/>
      <c r="D25" s="34"/>
      <c r="E25" s="34"/>
      <c r="F25" s="34"/>
      <c r="G25" s="34"/>
      <c r="H25" s="34"/>
    </row>
    <row r="26" customFormat="false" ht="30.75" hidden="false" customHeight="true" outlineLevel="0" collapsed="false">
      <c r="A26" s="34" t="str">
        <f aca="false">IFERROR(HYPERLINK("#'09_Benefices'!A1","Bénéfices valorisés   →   09_Benefices"),"Bénéfices valorisés   →   09_Benefices")</f>
        <v>Bénéfices valorisés   →   09_Benefices</v>
      </c>
      <c r="B26" s="34"/>
      <c r="C26" s="34"/>
      <c r="D26" s="34"/>
      <c r="E26" s="34"/>
      <c r="F26" s="34"/>
      <c r="G26" s="34"/>
      <c r="H26" s="34"/>
    </row>
    <row r="27" customFormat="false" ht="30.75" hidden="false" customHeight="true" outlineLevel="0" collapsed="false">
      <c r="A27" s="34" t="str">
        <f aca="false">IFERROR(HYPERLINK("#'09_Scenarios'!A1","Scénarios   →   09_Scenarios"),"Scénarios   →   09_Scenarios")</f>
        <v>Scénarios   →   09_Scenarios</v>
      </c>
      <c r="B27" s="34"/>
      <c r="C27" s="34"/>
      <c r="D27" s="34"/>
      <c r="E27" s="34"/>
      <c r="F27" s="34"/>
      <c r="G27" s="34"/>
      <c r="H27" s="34"/>
    </row>
    <row r="29" customFormat="false" ht="36.75" hidden="false" customHeight="true" outlineLevel="0" collapsed="false">
      <c r="A29" s="11" t="s">
        <v>1727</v>
      </c>
      <c r="B29" s="11"/>
      <c r="C29" s="11"/>
      <c r="D29" s="11"/>
      <c r="E29" s="11"/>
      <c r="F29" s="11"/>
      <c r="G29" s="11"/>
      <c r="H29" s="11"/>
    </row>
  </sheetData>
  <mergeCells count="27">
    <mergeCell ref="A1:C1"/>
    <mergeCell ref="D1:F1"/>
    <mergeCell ref="G1:H1"/>
    <mergeCell ref="A2:H2"/>
    <mergeCell ref="A4:H4"/>
    <mergeCell ref="A5:H5"/>
    <mergeCell ref="B6:H6"/>
    <mergeCell ref="B7:H7"/>
    <mergeCell ref="B8:H8"/>
    <mergeCell ref="B9:H9"/>
    <mergeCell ref="B10:H10"/>
    <mergeCell ref="B11:H11"/>
    <mergeCell ref="B12:H12"/>
    <mergeCell ref="B13:H13"/>
    <mergeCell ref="B14:H14"/>
    <mergeCell ref="B15:H15"/>
    <mergeCell ref="B16:H16"/>
    <mergeCell ref="A19:H19"/>
    <mergeCell ref="A20:H20"/>
    <mergeCell ref="A21:H21"/>
    <mergeCell ref="A22:H22"/>
    <mergeCell ref="A23:H23"/>
    <mergeCell ref="A24:H24"/>
    <mergeCell ref="A25:H25"/>
    <mergeCell ref="A26:H26"/>
    <mergeCell ref="A27:H27"/>
    <mergeCell ref="A29:H29"/>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4"/>
    <col collapsed="false" customWidth="true" hidden="false" outlineLevel="0" max="2" min="2" style="1" width="18"/>
    <col collapsed="false" customWidth="true" hidden="false" outlineLevel="0" max="3" min="3" style="1" width="13"/>
    <col collapsed="false" customWidth="true" hidden="false" outlineLevel="0" max="4" min="4" style="1" width="23"/>
    <col collapsed="false" customWidth="true" hidden="false" outlineLevel="0" max="8" min="5" style="1" width="15"/>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1718</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1728</v>
      </c>
      <c r="B4" s="33"/>
      <c r="C4" s="33"/>
      <c r="D4" s="33"/>
      <c r="E4" s="33"/>
      <c r="F4" s="33"/>
      <c r="G4" s="33"/>
      <c r="H4" s="33"/>
    </row>
    <row r="5" customFormat="false" ht="42" hidden="false" customHeight="true" outlineLevel="0" collapsed="false">
      <c r="A5" s="32" t="s">
        <v>1729</v>
      </c>
      <c r="B5" s="32"/>
      <c r="C5" s="32"/>
      <c r="D5" s="32"/>
      <c r="E5" s="32"/>
      <c r="F5" s="32"/>
      <c r="G5" s="32"/>
      <c r="H5" s="32"/>
    </row>
    <row r="6" customFormat="false" ht="42" hidden="false" customHeight="true" outlineLevel="0" collapsed="false">
      <c r="A6" s="35" t="s">
        <v>1730</v>
      </c>
      <c r="B6" s="35" t="s">
        <v>562</v>
      </c>
      <c r="C6" s="35" t="s">
        <v>1731</v>
      </c>
      <c r="D6" s="35" t="s">
        <v>1732</v>
      </c>
      <c r="E6" s="35"/>
      <c r="F6" s="35"/>
      <c r="G6" s="35"/>
      <c r="H6" s="35"/>
    </row>
    <row r="7" customFormat="false" ht="42" hidden="false" customHeight="true" outlineLevel="0" collapsed="false">
      <c r="A7" s="4" t="s">
        <v>1733</v>
      </c>
      <c r="B7" s="52"/>
      <c r="C7" s="4" t="s">
        <v>1734</v>
      </c>
      <c r="D7" s="4" t="s">
        <v>1735</v>
      </c>
      <c r="E7" s="4"/>
      <c r="F7" s="4"/>
      <c r="G7" s="4"/>
      <c r="H7" s="4"/>
    </row>
    <row r="8" customFormat="false" ht="42" hidden="false" customHeight="true" outlineLevel="0" collapsed="false">
      <c r="A8" s="4" t="s">
        <v>1736</v>
      </c>
      <c r="B8" s="52"/>
      <c r="C8" s="4" t="s">
        <v>1734</v>
      </c>
      <c r="D8" s="4" t="s">
        <v>1735</v>
      </c>
      <c r="E8" s="4"/>
      <c r="F8" s="4"/>
      <c r="G8" s="4"/>
      <c r="H8" s="4"/>
    </row>
    <row r="9" customFormat="false" ht="42" hidden="false" customHeight="true" outlineLevel="0" collapsed="false">
      <c r="A9" s="4" t="s">
        <v>1737</v>
      </c>
      <c r="B9" s="52"/>
      <c r="C9" s="4" t="s">
        <v>1734</v>
      </c>
      <c r="D9" s="4" t="s">
        <v>1735</v>
      </c>
      <c r="E9" s="4"/>
      <c r="F9" s="4"/>
      <c r="G9" s="4"/>
      <c r="H9" s="4"/>
    </row>
    <row r="10" customFormat="false" ht="42" hidden="false" customHeight="true" outlineLevel="0" collapsed="false">
      <c r="A10" s="4" t="s">
        <v>1738</v>
      </c>
      <c r="B10" s="52"/>
      <c r="C10" s="4" t="s">
        <v>1734</v>
      </c>
      <c r="D10" s="4" t="s">
        <v>1735</v>
      </c>
      <c r="E10" s="4"/>
      <c r="F10" s="4"/>
      <c r="G10" s="4"/>
      <c r="H10" s="4"/>
    </row>
    <row r="11" customFormat="false" ht="42" hidden="false" customHeight="true" outlineLevel="0" collapsed="false">
      <c r="A11" s="4" t="s">
        <v>1739</v>
      </c>
      <c r="B11" s="52"/>
      <c r="C11" s="4" t="s">
        <v>1734</v>
      </c>
      <c r="D11" s="4" t="s">
        <v>1735</v>
      </c>
      <c r="E11" s="4"/>
      <c r="F11" s="4"/>
      <c r="G11" s="4"/>
      <c r="H11" s="4"/>
    </row>
    <row r="12" customFormat="false" ht="42" hidden="false" customHeight="true" outlineLevel="0" collapsed="false">
      <c r="A12" s="4" t="s">
        <v>1740</v>
      </c>
      <c r="B12" s="52"/>
      <c r="C12" s="4" t="s">
        <v>1741</v>
      </c>
      <c r="D12" s="4" t="s">
        <v>1742</v>
      </c>
      <c r="E12" s="4"/>
      <c r="F12" s="4"/>
      <c r="G12" s="4"/>
      <c r="H12" s="4"/>
    </row>
    <row r="13" customFormat="false" ht="42" hidden="false" customHeight="true" outlineLevel="0" collapsed="false">
      <c r="A13" s="4" t="s">
        <v>1743</v>
      </c>
      <c r="B13" s="38" t="n">
        <v>3</v>
      </c>
      <c r="C13" s="4" t="s">
        <v>1744</v>
      </c>
      <c r="D13" s="4" t="s">
        <v>1745</v>
      </c>
      <c r="E13" s="4"/>
      <c r="F13" s="4"/>
      <c r="G13" s="4"/>
      <c r="H13" s="4"/>
    </row>
    <row r="14" customFormat="false" ht="27" hidden="false" customHeight="true" outlineLevel="0" collapsed="false">
      <c r="A14" s="4" t="s">
        <v>1746</v>
      </c>
      <c r="B14" s="38"/>
      <c r="C14" s="4" t="s">
        <v>1747</v>
      </c>
      <c r="D14" s="4" t="s">
        <v>280</v>
      </c>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6">
    <mergeCell ref="A1:C1"/>
    <mergeCell ref="D1:F1"/>
    <mergeCell ref="G1:H1"/>
    <mergeCell ref="A2:H2"/>
    <mergeCell ref="A4:H4"/>
    <mergeCell ref="A5:H5"/>
  </mergeCells>
  <dataValidations count="2">
    <dataValidation allowBlank="true" error="Respecter le type et les bornes indiqués. Laisser vide une donnée inconnue." errorStyle="stop" errorTitle="Valeur non autorisée" operator="greaterThanOrEqual" showDropDown="false" showErrorMessage="true" showInputMessage="false" sqref="B7:B12" type="decimal">
      <formula1>0</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B13" type="whole">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3"/>
    <col collapsed="false" customWidth="true" hidden="false" outlineLevel="0" max="3" min="3" style="1" width="25"/>
    <col collapsed="false" customWidth="true" hidden="false" outlineLevel="0" max="4" min="4" style="1" width="21"/>
    <col collapsed="false" customWidth="true" hidden="false" outlineLevel="0" max="5" min="5" style="1" width="18"/>
    <col collapsed="false" customWidth="true" hidden="false" outlineLevel="0" max="6" min="6" style="1" width="13"/>
    <col collapsed="false" customWidth="true" hidden="false" outlineLevel="0" max="8" min="7" style="1" width="18"/>
    <col collapsed="false" customWidth="true" hidden="false" outlineLevel="0" max="10" min="9" style="1" width="13"/>
    <col collapsed="false" customWidth="true" hidden="false" outlineLevel="0" max="11" min="11" style="1" width="14"/>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c r="I1" s="31"/>
      <c r="J1" s="31"/>
      <c r="K1" s="31"/>
    </row>
    <row r="2" customFormat="false" ht="24" hidden="false" customHeight="true" outlineLevel="0" collapsed="false">
      <c r="A2" s="32" t="s">
        <v>1718</v>
      </c>
      <c r="B2" s="32"/>
      <c r="C2" s="32"/>
      <c r="D2" s="32"/>
      <c r="E2" s="32"/>
      <c r="F2" s="32"/>
      <c r="G2" s="32"/>
      <c r="H2" s="32"/>
      <c r="I2" s="32"/>
      <c r="J2" s="32"/>
      <c r="K2" s="32"/>
    </row>
    <row r="3" customFormat="false" ht="9" hidden="false" customHeight="true" outlineLevel="0" collapsed="false">
      <c r="A3" s="4"/>
      <c r="B3" s="4"/>
      <c r="C3" s="4"/>
      <c r="D3" s="4"/>
      <c r="E3" s="4"/>
      <c r="F3" s="4"/>
      <c r="G3" s="4"/>
      <c r="H3" s="4"/>
      <c r="I3" s="4"/>
      <c r="J3" s="4"/>
      <c r="K3" s="4"/>
    </row>
    <row r="4" customFormat="false" ht="45.75" hidden="false" customHeight="true" outlineLevel="0" collapsed="false">
      <c r="A4" s="33" t="s">
        <v>1748</v>
      </c>
      <c r="B4" s="33"/>
      <c r="C4" s="33"/>
      <c r="D4" s="33"/>
      <c r="E4" s="33"/>
      <c r="F4" s="33"/>
      <c r="G4" s="33"/>
      <c r="H4" s="33"/>
      <c r="I4" s="33"/>
      <c r="J4" s="33"/>
      <c r="K4" s="33"/>
    </row>
    <row r="5" customFormat="false" ht="27" hidden="false" customHeight="true" outlineLevel="0" collapsed="false">
      <c r="A5" s="4"/>
      <c r="B5" s="4"/>
      <c r="C5" s="4"/>
      <c r="D5" s="4"/>
      <c r="E5" s="4"/>
      <c r="F5" s="4"/>
      <c r="G5" s="4"/>
      <c r="H5" s="4"/>
      <c r="I5" s="4"/>
      <c r="J5" s="4"/>
      <c r="K5" s="4"/>
    </row>
    <row r="6" customFormat="false" ht="42" hidden="false" customHeight="true" outlineLevel="0" collapsed="false">
      <c r="A6" s="35" t="s">
        <v>775</v>
      </c>
      <c r="B6" s="35" t="s">
        <v>1598</v>
      </c>
      <c r="C6" s="35" t="s">
        <v>1749</v>
      </c>
      <c r="D6" s="35" t="s">
        <v>1750</v>
      </c>
      <c r="E6" s="35" t="s">
        <v>1751</v>
      </c>
      <c r="F6" s="35" t="s">
        <v>1731</v>
      </c>
      <c r="G6" s="35" t="s">
        <v>1752</v>
      </c>
      <c r="H6" s="35" t="s">
        <v>1753</v>
      </c>
      <c r="I6" s="35" t="s">
        <v>68</v>
      </c>
      <c r="J6" s="35" t="s">
        <v>662</v>
      </c>
      <c r="K6" s="35" t="s">
        <v>1754</v>
      </c>
    </row>
    <row r="7" customFormat="false" ht="42" hidden="false" customHeight="true" outlineLevel="0" collapsed="false">
      <c r="A7" s="38" t="s">
        <v>1755</v>
      </c>
      <c r="B7" s="38" t="s">
        <v>1669</v>
      </c>
      <c r="C7" s="38" t="s">
        <v>1756</v>
      </c>
      <c r="D7" s="38" t="s">
        <v>1513</v>
      </c>
      <c r="E7" s="38"/>
      <c r="F7" s="38" t="s">
        <v>1666</v>
      </c>
      <c r="G7" s="52"/>
      <c r="H7" s="53" t="str">
        <f aca="false">IF(COUNT(E7,G7)&lt;2,"Non mesuré",IF(OR(E7&lt;0,G7&lt;0),"À corriger",E7*G7))</f>
        <v>Non mesuré</v>
      </c>
      <c r="I7" s="38" t="s">
        <v>280</v>
      </c>
      <c r="J7" s="38"/>
      <c r="K7" s="40" t="str">
        <f aca="false">IF(AND(C7&lt;&gt;"",COUNT(E7,G7)=2,E7&gt;=0,G7&gt;=0,J7&lt;&gt;""),"Oui","Non")</f>
        <v>Non</v>
      </c>
    </row>
    <row r="8" customFormat="false" ht="42" hidden="false" customHeight="true" outlineLevel="0" collapsed="false">
      <c r="A8" s="38" t="s">
        <v>1757</v>
      </c>
      <c r="B8" s="38" t="s">
        <v>1627</v>
      </c>
      <c r="C8" s="38" t="s">
        <v>1758</v>
      </c>
      <c r="D8" s="38" t="s">
        <v>572</v>
      </c>
      <c r="E8" s="38"/>
      <c r="F8" s="38" t="s">
        <v>1666</v>
      </c>
      <c r="G8" s="52"/>
      <c r="H8" s="53" t="str">
        <f aca="false">IF(COUNT(E8,G8)&lt;2,"Non mesuré",IF(OR(E8&lt;0,G8&lt;0),"À corriger",E8*G8))</f>
        <v>Non mesuré</v>
      </c>
      <c r="I8" s="38" t="s">
        <v>280</v>
      </c>
      <c r="J8" s="38"/>
      <c r="K8" s="40" t="str">
        <f aca="false">IF(AND(C8&lt;&gt;"",COUNT(E8,G8)=2,E8&gt;=0,G8&gt;=0,J8&lt;&gt;""),"Oui","Non")</f>
        <v>Non</v>
      </c>
    </row>
    <row r="9" customFormat="false" ht="42" hidden="false" customHeight="true" outlineLevel="0" collapsed="false">
      <c r="A9" s="38" t="s">
        <v>1759</v>
      </c>
      <c r="B9" s="38" t="s">
        <v>1760</v>
      </c>
      <c r="C9" s="38" t="s">
        <v>1761</v>
      </c>
      <c r="D9" s="38" t="s">
        <v>1762</v>
      </c>
      <c r="E9" s="38"/>
      <c r="F9" s="38" t="s">
        <v>1666</v>
      </c>
      <c r="G9" s="52"/>
      <c r="H9" s="53" t="str">
        <f aca="false">IF(COUNT(E9,G9)&lt;2,"Non mesuré",IF(OR(E9&lt;0,G9&lt;0),"À corriger",E9*G9))</f>
        <v>Non mesuré</v>
      </c>
      <c r="I9" s="38" t="s">
        <v>280</v>
      </c>
      <c r="J9" s="38"/>
      <c r="K9" s="40" t="str">
        <f aca="false">IF(AND(C9&lt;&gt;"",COUNT(E9,G9)=2,E9&gt;=0,G9&gt;=0,J9&lt;&gt;""),"Oui","Non")</f>
        <v>Non</v>
      </c>
    </row>
    <row r="10" customFormat="false" ht="42" hidden="false" customHeight="true" outlineLevel="0" collapsed="false">
      <c r="A10" s="38" t="s">
        <v>1763</v>
      </c>
      <c r="B10" s="38" t="s">
        <v>1764</v>
      </c>
      <c r="C10" s="38" t="s">
        <v>1765</v>
      </c>
      <c r="D10" s="38" t="s">
        <v>1766</v>
      </c>
      <c r="E10" s="38"/>
      <c r="F10" s="38" t="s">
        <v>1666</v>
      </c>
      <c r="G10" s="52"/>
      <c r="H10" s="53" t="str">
        <f aca="false">IF(COUNT(E10,G10)&lt;2,"Non mesuré",IF(OR(E10&lt;0,G10&lt;0),"À corriger",E10*G10))</f>
        <v>Non mesuré</v>
      </c>
      <c r="I10" s="38" t="s">
        <v>280</v>
      </c>
      <c r="J10" s="38"/>
      <c r="K10" s="40" t="str">
        <f aca="false">IF(AND(C10&lt;&gt;"",COUNT(E10,G10)=2,E10&gt;=0,G10&gt;=0,J10&lt;&gt;""),"Oui","Non")</f>
        <v>Non</v>
      </c>
    </row>
    <row r="11" customFormat="false" ht="42" hidden="false" customHeight="true" outlineLevel="0" collapsed="false">
      <c r="A11" s="38" t="s">
        <v>1767</v>
      </c>
      <c r="B11" s="38" t="s">
        <v>1302</v>
      </c>
      <c r="C11" s="38" t="s">
        <v>1768</v>
      </c>
      <c r="D11" s="38" t="s">
        <v>686</v>
      </c>
      <c r="E11" s="38"/>
      <c r="F11" s="38" t="s">
        <v>1666</v>
      </c>
      <c r="G11" s="52"/>
      <c r="H11" s="53" t="str">
        <f aca="false">IF(COUNT(E11,G11)&lt;2,"Non mesuré",IF(OR(E11&lt;0,G11&lt;0),"À corriger",E11*G11))</f>
        <v>Non mesuré</v>
      </c>
      <c r="I11" s="38" t="s">
        <v>280</v>
      </c>
      <c r="J11" s="38"/>
      <c r="K11" s="40" t="str">
        <f aca="false">IF(AND(C11&lt;&gt;"",COUNT(E11,G11)=2,E11&gt;=0,G11&gt;=0,J11&lt;&gt;""),"Oui","Non")</f>
        <v>Non</v>
      </c>
    </row>
    <row r="12" customFormat="false" ht="27" hidden="false" customHeight="true" outlineLevel="0" collapsed="false">
      <c r="A12" s="38" t="s">
        <v>1769</v>
      </c>
      <c r="B12" s="38" t="s">
        <v>1770</v>
      </c>
      <c r="C12" s="38" t="s">
        <v>1771</v>
      </c>
      <c r="D12" s="38" t="s">
        <v>572</v>
      </c>
      <c r="E12" s="38"/>
      <c r="F12" s="38" t="s">
        <v>1666</v>
      </c>
      <c r="G12" s="52"/>
      <c r="H12" s="53" t="str">
        <f aca="false">IF(COUNT(E12,G12)&lt;2,"Non mesuré",IF(OR(E12&lt;0,G12&lt;0),"À corriger",E12*G12))</f>
        <v>Non mesuré</v>
      </c>
      <c r="I12" s="38" t="s">
        <v>280</v>
      </c>
      <c r="J12" s="38"/>
      <c r="K12" s="40" t="str">
        <f aca="false">IF(AND(C12&lt;&gt;"",COUNT(E12,G12)=2,E12&gt;=0,G12&gt;=0,J12&lt;&gt;""),"Oui","Non")</f>
        <v>Non</v>
      </c>
    </row>
    <row r="13" customFormat="false" ht="42" hidden="false" customHeight="true" outlineLevel="0" collapsed="false">
      <c r="A13" s="38" t="s">
        <v>1772</v>
      </c>
      <c r="B13" s="38" t="s">
        <v>1244</v>
      </c>
      <c r="C13" s="38" t="s">
        <v>1773</v>
      </c>
      <c r="D13" s="38" t="s">
        <v>1774</v>
      </c>
      <c r="E13" s="38"/>
      <c r="F13" s="38" t="s">
        <v>1775</v>
      </c>
      <c r="G13" s="52"/>
      <c r="H13" s="53" t="str">
        <f aca="false">IF(COUNT(E13,G13)&lt;2,"Non mesuré",IF(OR(E13&lt;0,G13&lt;0),"À corriger",E13*G13))</f>
        <v>Non mesuré</v>
      </c>
      <c r="I13" s="38" t="s">
        <v>280</v>
      </c>
      <c r="J13" s="38"/>
      <c r="K13" s="40" t="str">
        <f aca="false">IF(AND(C13&lt;&gt;"",COUNT(E13,G13)=2,E13&gt;=0,G13&gt;=0,J13&lt;&gt;""),"Oui","Non")</f>
        <v>Non</v>
      </c>
    </row>
    <row r="14" customFormat="false" ht="42" hidden="false" customHeight="true" outlineLevel="0" collapsed="false">
      <c r="A14" s="38" t="s">
        <v>1776</v>
      </c>
      <c r="B14" s="38" t="s">
        <v>1244</v>
      </c>
      <c r="C14" s="38" t="s">
        <v>1777</v>
      </c>
      <c r="D14" s="38" t="s">
        <v>1778</v>
      </c>
      <c r="E14" s="38"/>
      <c r="F14" s="38" t="s">
        <v>1666</v>
      </c>
      <c r="G14" s="52"/>
      <c r="H14" s="53" t="str">
        <f aca="false">IF(COUNT(E14,G14)&lt;2,"Non mesuré",IF(OR(E14&lt;0,G14&lt;0),"À corriger",E14*G14))</f>
        <v>Non mesuré</v>
      </c>
      <c r="I14" s="38" t="s">
        <v>280</v>
      </c>
      <c r="J14" s="38"/>
      <c r="K14" s="40" t="str">
        <f aca="false">IF(AND(C14&lt;&gt;"",COUNT(E14,G14)=2,E14&gt;=0,G14&gt;=0,J14&lt;&gt;""),"Oui","Non")</f>
        <v>Non</v>
      </c>
    </row>
    <row r="15" customFormat="false" ht="27" hidden="false" customHeight="true" outlineLevel="0" collapsed="false">
      <c r="A15" s="38"/>
      <c r="B15" s="38"/>
      <c r="C15" s="38"/>
      <c r="D15" s="38"/>
      <c r="E15" s="38"/>
      <c r="F15" s="38"/>
      <c r="G15" s="52"/>
      <c r="H15" s="53" t="str">
        <f aca="false">IF(COUNT(E15,G15)&lt;2,"Non mesuré",IF(OR(E15&lt;0,G15&lt;0),"À corriger",E15*G15))</f>
        <v>Non mesuré</v>
      </c>
      <c r="I15" s="38"/>
      <c r="J15" s="38"/>
      <c r="K15" s="40" t="str">
        <f aca="false">IF(AND(C15&lt;&gt;"",COUNT(E15,G15)=2,E15&gt;=0,G15&gt;=0,J15&lt;&gt;""),"Oui","Non")</f>
        <v>Non</v>
      </c>
    </row>
    <row r="16" customFormat="false" ht="27" hidden="false" customHeight="true" outlineLevel="0" collapsed="false">
      <c r="A16" s="38"/>
      <c r="B16" s="38"/>
      <c r="C16" s="38"/>
      <c r="D16" s="38"/>
      <c r="E16" s="38"/>
      <c r="F16" s="38"/>
      <c r="G16" s="52"/>
      <c r="H16" s="53" t="str">
        <f aca="false">IF(COUNT(E16,G16)&lt;2,"Non mesuré",IF(OR(E16&lt;0,G16&lt;0),"À corriger",E16*G16))</f>
        <v>Non mesuré</v>
      </c>
      <c r="I16" s="38"/>
      <c r="J16" s="38"/>
      <c r="K16" s="40" t="str">
        <f aca="false">IF(AND(C16&lt;&gt;"",COUNT(E16,G16)=2,E16&gt;=0,G16&gt;=0,J16&lt;&gt;""),"Oui","Non")</f>
        <v>Non</v>
      </c>
    </row>
    <row r="17" customFormat="false" ht="27" hidden="false" customHeight="true" outlineLevel="0" collapsed="false">
      <c r="A17" s="38"/>
      <c r="B17" s="38"/>
      <c r="C17" s="38"/>
      <c r="D17" s="38"/>
      <c r="E17" s="38"/>
      <c r="F17" s="38"/>
      <c r="G17" s="52"/>
      <c r="H17" s="53" t="str">
        <f aca="false">IF(COUNT(E17,G17)&lt;2,"Non mesuré",IF(OR(E17&lt;0,G17&lt;0),"À corriger",E17*G17))</f>
        <v>Non mesuré</v>
      </c>
      <c r="I17" s="38"/>
      <c r="J17" s="38"/>
      <c r="K17" s="40" t="str">
        <f aca="false">IF(AND(C17&lt;&gt;"",COUNT(E17,G17)=2,E17&gt;=0,G17&gt;=0,J17&lt;&gt;""),"Oui","Non")</f>
        <v>Non</v>
      </c>
    </row>
    <row r="18" customFormat="false" ht="27" hidden="false" customHeight="true" outlineLevel="0" collapsed="false">
      <c r="A18" s="38"/>
      <c r="B18" s="38"/>
      <c r="C18" s="38"/>
      <c r="D18" s="38"/>
      <c r="E18" s="38"/>
      <c r="F18" s="38"/>
      <c r="G18" s="52"/>
      <c r="H18" s="53" t="str">
        <f aca="false">IF(COUNT(E18,G18)&lt;2,"Non mesuré",IF(OR(E18&lt;0,G18&lt;0),"À corriger",E18*G18))</f>
        <v>Non mesuré</v>
      </c>
      <c r="I18" s="38"/>
      <c r="J18" s="38"/>
      <c r="K18" s="40" t="str">
        <f aca="false">IF(AND(C18&lt;&gt;"",COUNT(E18,G18)=2,E18&gt;=0,G18&gt;=0,J18&lt;&gt;""),"Oui","Non")</f>
        <v>Non</v>
      </c>
    </row>
    <row r="19" customFormat="false" ht="27" hidden="false" customHeight="true" outlineLevel="0" collapsed="false">
      <c r="A19" s="38"/>
      <c r="B19" s="38"/>
      <c r="C19" s="38"/>
      <c r="D19" s="38"/>
      <c r="E19" s="38"/>
      <c r="F19" s="38"/>
      <c r="G19" s="52"/>
      <c r="H19" s="53" t="str">
        <f aca="false">IF(COUNT(E19,G19)&lt;2,"Non mesuré",IF(OR(E19&lt;0,G19&lt;0),"À corriger",E19*G19))</f>
        <v>Non mesuré</v>
      </c>
      <c r="I19" s="38"/>
      <c r="J19" s="38"/>
      <c r="K19" s="40" t="str">
        <f aca="false">IF(AND(C19&lt;&gt;"",COUNT(E19,G19)=2,E19&gt;=0,G19&gt;=0,J19&lt;&gt;""),"Oui","Non")</f>
        <v>Non</v>
      </c>
    </row>
    <row r="20" customFormat="false" ht="27" hidden="false" customHeight="true" outlineLevel="0" collapsed="false">
      <c r="A20" s="38"/>
      <c r="B20" s="38"/>
      <c r="C20" s="38"/>
      <c r="D20" s="38"/>
      <c r="E20" s="38"/>
      <c r="F20" s="38"/>
      <c r="G20" s="52"/>
      <c r="H20" s="53" t="str">
        <f aca="false">IF(COUNT(E20,G20)&lt;2,"Non mesuré",IF(OR(E20&lt;0,G20&lt;0),"À corriger",E20*G20))</f>
        <v>Non mesuré</v>
      </c>
      <c r="I20" s="38"/>
      <c r="J20" s="38"/>
      <c r="K20" s="40" t="str">
        <f aca="false">IF(AND(C20&lt;&gt;"",COUNT(E20,G20)=2,E20&gt;=0,G20&gt;=0,J20&lt;&gt;""),"Oui","Non")</f>
        <v>Non</v>
      </c>
    </row>
    <row r="21" customFormat="false" ht="27" hidden="false" customHeight="true" outlineLevel="0" collapsed="false">
      <c r="A21" s="38"/>
      <c r="B21" s="38"/>
      <c r="C21" s="38"/>
      <c r="D21" s="38"/>
      <c r="E21" s="38"/>
      <c r="F21" s="38"/>
      <c r="G21" s="52"/>
      <c r="H21" s="53" t="str">
        <f aca="false">IF(COUNT(E21,G21)&lt;2,"Non mesuré",IF(OR(E21&lt;0,G21&lt;0),"À corriger",E21*G21))</f>
        <v>Non mesuré</v>
      </c>
      <c r="I21" s="38"/>
      <c r="J21" s="38"/>
      <c r="K21" s="40" t="str">
        <f aca="false">IF(AND(C21&lt;&gt;"",COUNT(E21,G21)=2,E21&gt;=0,G21&gt;=0,J21&lt;&gt;""),"Oui","Non")</f>
        <v>Non</v>
      </c>
    </row>
    <row r="22" customFormat="false" ht="27" hidden="false" customHeight="true" outlineLevel="0" collapsed="false">
      <c r="A22" s="38"/>
      <c r="B22" s="38"/>
      <c r="C22" s="38"/>
      <c r="D22" s="38"/>
      <c r="E22" s="38"/>
      <c r="F22" s="38"/>
      <c r="G22" s="52"/>
      <c r="H22" s="53" t="str">
        <f aca="false">IF(COUNT(E22,G22)&lt;2,"Non mesuré",IF(OR(E22&lt;0,G22&lt;0),"À corriger",E22*G22))</f>
        <v>Non mesuré</v>
      </c>
      <c r="I22" s="38"/>
      <c r="J22" s="38"/>
      <c r="K22" s="40" t="str">
        <f aca="false">IF(AND(C22&lt;&gt;"",COUNT(E22,G22)=2,E22&gt;=0,G22&gt;=0,J22&lt;&gt;""),"Oui","Non")</f>
        <v>Non</v>
      </c>
    </row>
    <row r="23" customFormat="false" ht="27" hidden="false" customHeight="true" outlineLevel="0" collapsed="false">
      <c r="A23" s="38"/>
      <c r="B23" s="38"/>
      <c r="C23" s="38"/>
      <c r="D23" s="38"/>
      <c r="E23" s="38"/>
      <c r="F23" s="38"/>
      <c r="G23" s="52"/>
      <c r="H23" s="53" t="str">
        <f aca="false">IF(COUNT(E23,G23)&lt;2,"Non mesuré",IF(OR(E23&lt;0,G23&lt;0),"À corriger",E23*G23))</f>
        <v>Non mesuré</v>
      </c>
      <c r="I23" s="38"/>
      <c r="J23" s="38"/>
      <c r="K23" s="40" t="str">
        <f aca="false">IF(AND(C23&lt;&gt;"",COUNT(E23,G23)=2,E23&gt;=0,G23&gt;=0,J23&lt;&gt;""),"Oui","Non")</f>
        <v>Non</v>
      </c>
    </row>
    <row r="24" customFormat="false" ht="27" hidden="false" customHeight="true" outlineLevel="0" collapsed="false">
      <c r="A24" s="38"/>
      <c r="B24" s="38"/>
      <c r="C24" s="38"/>
      <c r="D24" s="38"/>
      <c r="E24" s="38"/>
      <c r="F24" s="38"/>
      <c r="G24" s="52"/>
      <c r="H24" s="53" t="str">
        <f aca="false">IF(COUNT(E24,G24)&lt;2,"Non mesuré",IF(OR(E24&lt;0,G24&lt;0),"À corriger",E24*G24))</f>
        <v>Non mesuré</v>
      </c>
      <c r="I24" s="38"/>
      <c r="J24" s="38"/>
      <c r="K24" s="40" t="str">
        <f aca="false">IF(AND(C24&lt;&gt;"",COUNT(E24,G24)=2,E24&gt;=0,G24&gt;=0,J24&lt;&gt;""),"Oui","Non")</f>
        <v>Non</v>
      </c>
    </row>
    <row r="25" customFormat="false" ht="27" hidden="false" customHeight="true" outlineLevel="0" collapsed="false">
      <c r="A25" s="38"/>
      <c r="B25" s="38"/>
      <c r="C25" s="38"/>
      <c r="D25" s="38"/>
      <c r="E25" s="38"/>
      <c r="F25" s="38"/>
      <c r="G25" s="52"/>
      <c r="H25" s="53" t="str">
        <f aca="false">IF(COUNT(E25,G25)&lt;2,"Non mesuré",IF(OR(E25&lt;0,G25&lt;0),"À corriger",E25*G25))</f>
        <v>Non mesuré</v>
      </c>
      <c r="I25" s="38"/>
      <c r="J25" s="38"/>
      <c r="K25" s="40" t="str">
        <f aca="false">IF(AND(C25&lt;&gt;"",COUNT(E25,G25)=2,E25&gt;=0,G25&gt;=0,J25&lt;&gt;""),"Oui","Non")</f>
        <v>Non</v>
      </c>
    </row>
    <row r="26" customFormat="false" ht="27" hidden="false" customHeight="true" outlineLevel="0" collapsed="false">
      <c r="A26" s="38"/>
      <c r="B26" s="38"/>
      <c r="C26" s="38"/>
      <c r="D26" s="38"/>
      <c r="E26" s="38"/>
      <c r="F26" s="38"/>
      <c r="G26" s="52"/>
      <c r="H26" s="53" t="str">
        <f aca="false">IF(COUNT(E26,G26)&lt;2,"Non mesuré",IF(OR(E26&lt;0,G26&lt;0),"À corriger",E26*G26))</f>
        <v>Non mesuré</v>
      </c>
      <c r="I26" s="38"/>
      <c r="J26" s="38"/>
      <c r="K26" s="40" t="str">
        <f aca="false">IF(AND(C26&lt;&gt;"",COUNT(E26,G26)=2,E26&gt;=0,G26&gt;=0,J26&lt;&gt;""),"Oui","Non")</f>
        <v>Non</v>
      </c>
    </row>
    <row r="27" customFormat="false" ht="27" hidden="false" customHeight="true" outlineLevel="0" collapsed="false">
      <c r="A27" s="38"/>
      <c r="B27" s="38"/>
      <c r="C27" s="38"/>
      <c r="D27" s="38"/>
      <c r="E27" s="38"/>
      <c r="F27" s="38"/>
      <c r="G27" s="52"/>
      <c r="H27" s="53" t="str">
        <f aca="false">IF(COUNT(E27,G27)&lt;2,"Non mesuré",IF(OR(E27&lt;0,G27&lt;0),"À corriger",E27*G27))</f>
        <v>Non mesuré</v>
      </c>
      <c r="I27" s="38"/>
      <c r="J27" s="38"/>
      <c r="K27" s="40" t="str">
        <f aca="false">IF(AND(C27&lt;&gt;"",COUNT(E27,G27)=2,E27&gt;=0,G27&gt;=0,J27&lt;&gt;""),"Oui","Non")</f>
        <v>Non</v>
      </c>
    </row>
    <row r="28" customFormat="false" ht="27" hidden="false" customHeight="true" outlineLevel="0" collapsed="false">
      <c r="A28" s="38"/>
      <c r="B28" s="38"/>
      <c r="C28" s="38"/>
      <c r="D28" s="38"/>
      <c r="E28" s="38"/>
      <c r="F28" s="38"/>
      <c r="G28" s="52"/>
      <c r="H28" s="53" t="str">
        <f aca="false">IF(COUNT(E28,G28)&lt;2,"Non mesuré",IF(OR(E28&lt;0,G28&lt;0),"À corriger",E28*G28))</f>
        <v>Non mesuré</v>
      </c>
      <c r="I28" s="38"/>
      <c r="J28" s="38"/>
      <c r="K28" s="40" t="str">
        <f aca="false">IF(AND(C28&lt;&gt;"",COUNT(E28,G28)=2,E28&gt;=0,G28&gt;=0,J28&lt;&gt;""),"Oui","Non")</f>
        <v>Non</v>
      </c>
    </row>
    <row r="29" customFormat="false" ht="27" hidden="false" customHeight="true" outlineLevel="0" collapsed="false">
      <c r="A29" s="38"/>
      <c r="B29" s="38"/>
      <c r="C29" s="38"/>
      <c r="D29" s="38"/>
      <c r="E29" s="38"/>
      <c r="F29" s="38"/>
      <c r="G29" s="52"/>
      <c r="H29" s="53" t="str">
        <f aca="false">IF(COUNT(E29,G29)&lt;2,"Non mesuré",IF(OR(E29&lt;0,G29&lt;0),"À corriger",E29*G29))</f>
        <v>Non mesuré</v>
      </c>
      <c r="I29" s="38"/>
      <c r="J29" s="38"/>
      <c r="K29" s="40" t="str">
        <f aca="false">IF(AND(C29&lt;&gt;"",COUNT(E29,G29)=2,E29&gt;=0,G29&gt;=0,J29&lt;&gt;""),"Oui","Non")</f>
        <v>Non</v>
      </c>
    </row>
    <row r="30" customFormat="false" ht="27" hidden="false" customHeight="true" outlineLevel="0" collapsed="false">
      <c r="A30" s="38"/>
      <c r="B30" s="38"/>
      <c r="C30" s="38"/>
      <c r="D30" s="38"/>
      <c r="E30" s="38"/>
      <c r="F30" s="38"/>
      <c r="G30" s="52"/>
      <c r="H30" s="53" t="str">
        <f aca="false">IF(COUNT(E30,G30)&lt;2,"Non mesuré",IF(OR(E30&lt;0,G30&lt;0),"À corriger",E30*G30))</f>
        <v>Non mesuré</v>
      </c>
      <c r="I30" s="38"/>
      <c r="J30" s="38"/>
      <c r="K30" s="40" t="str">
        <f aca="false">IF(AND(C30&lt;&gt;"",COUNT(E30,G30)=2,E30&gt;=0,G30&gt;=0,J30&lt;&gt;""),"Oui","Non")</f>
        <v>Non</v>
      </c>
    </row>
    <row r="31" customFormat="false" ht="27" hidden="false" customHeight="true" outlineLevel="0" collapsed="false">
      <c r="A31" s="38"/>
      <c r="B31" s="38"/>
      <c r="C31" s="38"/>
      <c r="D31" s="38"/>
      <c r="E31" s="38"/>
      <c r="F31" s="38"/>
      <c r="G31" s="52"/>
      <c r="H31" s="53" t="str">
        <f aca="false">IF(COUNT(E31,G31)&lt;2,"Non mesuré",IF(OR(E31&lt;0,G31&lt;0),"À corriger",E31*G31))</f>
        <v>Non mesuré</v>
      </c>
      <c r="I31" s="38"/>
      <c r="J31" s="38"/>
      <c r="K31" s="40" t="str">
        <f aca="false">IF(AND(C31&lt;&gt;"",COUNT(E31,G31)=2,E31&gt;=0,G31&gt;=0,J31&lt;&gt;""),"Oui","Non")</f>
        <v>Non</v>
      </c>
    </row>
    <row r="32" customFormat="false" ht="27" hidden="false" customHeight="true" outlineLevel="0" collapsed="false">
      <c r="A32" s="38"/>
      <c r="B32" s="38"/>
      <c r="C32" s="38"/>
      <c r="D32" s="38"/>
      <c r="E32" s="38"/>
      <c r="F32" s="38"/>
      <c r="G32" s="52"/>
      <c r="H32" s="53" t="str">
        <f aca="false">IF(COUNT(E32,G32)&lt;2,"Non mesuré",IF(OR(E32&lt;0,G32&lt;0),"À corriger",E32*G32))</f>
        <v>Non mesuré</v>
      </c>
      <c r="I32" s="38"/>
      <c r="J32" s="38"/>
      <c r="K32" s="40" t="str">
        <f aca="false">IF(AND(C32&lt;&gt;"",COUNT(E32,G32)=2,E32&gt;=0,G32&gt;=0,J32&lt;&gt;""),"Oui","Non")</f>
        <v>Non</v>
      </c>
    </row>
    <row r="33" customFormat="false" ht="27" hidden="false" customHeight="true" outlineLevel="0" collapsed="false">
      <c r="A33" s="38"/>
      <c r="B33" s="38"/>
      <c r="C33" s="38"/>
      <c r="D33" s="38"/>
      <c r="E33" s="38"/>
      <c r="F33" s="38"/>
      <c r="G33" s="52"/>
      <c r="H33" s="53" t="str">
        <f aca="false">IF(COUNT(E33,G33)&lt;2,"Non mesuré",IF(OR(E33&lt;0,G33&lt;0),"À corriger",E33*G33))</f>
        <v>Non mesuré</v>
      </c>
      <c r="I33" s="38"/>
      <c r="J33" s="38"/>
      <c r="K33" s="40" t="str">
        <f aca="false">IF(AND(C33&lt;&gt;"",COUNT(E33,G33)=2,E33&gt;=0,G33&gt;=0,J33&lt;&gt;""),"Oui","Non")</f>
        <v>Non</v>
      </c>
    </row>
    <row r="34" customFormat="false" ht="27" hidden="false" customHeight="true" outlineLevel="0" collapsed="false">
      <c r="A34" s="38"/>
      <c r="B34" s="38"/>
      <c r="C34" s="38"/>
      <c r="D34" s="38"/>
      <c r="E34" s="38"/>
      <c r="F34" s="38"/>
      <c r="G34" s="52"/>
      <c r="H34" s="53" t="str">
        <f aca="false">IF(COUNT(E34,G34)&lt;2,"Non mesuré",IF(OR(E34&lt;0,G34&lt;0),"À corriger",E34*G34))</f>
        <v>Non mesuré</v>
      </c>
      <c r="I34" s="38"/>
      <c r="J34" s="38"/>
      <c r="K34" s="40" t="str">
        <f aca="false">IF(AND(C34&lt;&gt;"",COUNT(E34,G34)=2,E34&gt;=0,G34&gt;=0,J34&lt;&gt;""),"Oui","Non")</f>
        <v>Non</v>
      </c>
    </row>
    <row r="35" customFormat="false" ht="27" hidden="false" customHeight="true" outlineLevel="0" collapsed="false">
      <c r="A35" s="38"/>
      <c r="B35" s="38"/>
      <c r="C35" s="38"/>
      <c r="D35" s="38"/>
      <c r="E35" s="38"/>
      <c r="F35" s="38"/>
      <c r="G35" s="52"/>
      <c r="H35" s="53" t="str">
        <f aca="false">IF(COUNT(E35,G35)&lt;2,"Non mesuré",IF(OR(E35&lt;0,G35&lt;0),"À corriger",E35*G35))</f>
        <v>Non mesuré</v>
      </c>
      <c r="I35" s="38"/>
      <c r="J35" s="38"/>
      <c r="K35" s="40" t="str">
        <f aca="false">IF(AND(C35&lt;&gt;"",COUNT(E35,G35)=2,E35&gt;=0,G35&gt;=0,J35&lt;&gt;""),"Oui","Non")</f>
        <v>Non</v>
      </c>
    </row>
    <row r="36" customFormat="false" ht="27" hidden="false" customHeight="true" outlineLevel="0" collapsed="false">
      <c r="A36" s="38"/>
      <c r="B36" s="38"/>
      <c r="C36" s="38"/>
      <c r="D36" s="38"/>
      <c r="E36" s="38"/>
      <c r="F36" s="38"/>
      <c r="G36" s="52"/>
      <c r="H36" s="53" t="str">
        <f aca="false">IF(COUNT(E36,G36)&lt;2,"Non mesuré",IF(OR(E36&lt;0,G36&lt;0),"À corriger",E36*G36))</f>
        <v>Non mesuré</v>
      </c>
      <c r="I36" s="38"/>
      <c r="J36" s="38"/>
      <c r="K36" s="40" t="str">
        <f aca="false">IF(AND(C36&lt;&gt;"",COUNT(E36,G36)=2,E36&gt;=0,G36&gt;=0,J36&lt;&gt;""),"Oui","Non")</f>
        <v>Non</v>
      </c>
    </row>
    <row r="37" customFormat="false" ht="27" hidden="false" customHeight="true" outlineLevel="0" collapsed="false">
      <c r="A37" s="38"/>
      <c r="B37" s="38"/>
      <c r="C37" s="38"/>
      <c r="D37" s="38"/>
      <c r="E37" s="38"/>
      <c r="F37" s="38"/>
      <c r="G37" s="52"/>
      <c r="H37" s="53" t="str">
        <f aca="false">IF(COUNT(E37,G37)&lt;2,"Non mesuré",IF(OR(E37&lt;0,G37&lt;0),"À corriger",E37*G37))</f>
        <v>Non mesuré</v>
      </c>
      <c r="I37" s="38"/>
      <c r="J37" s="38"/>
      <c r="K37" s="40" t="str">
        <f aca="false">IF(AND(C37&lt;&gt;"",COUNT(E37,G37)=2,E37&gt;=0,G37&gt;=0,J37&lt;&gt;""),"Oui","Non")</f>
        <v>Non</v>
      </c>
    </row>
    <row r="38" customFormat="false" ht="27" hidden="false" customHeight="true" outlineLevel="0" collapsed="false">
      <c r="A38" s="38"/>
      <c r="B38" s="38"/>
      <c r="C38" s="38"/>
      <c r="D38" s="38"/>
      <c r="E38" s="38"/>
      <c r="F38" s="38"/>
      <c r="G38" s="52"/>
      <c r="H38" s="53" t="str">
        <f aca="false">IF(COUNT(E38,G38)&lt;2,"Non mesuré",IF(OR(E38&lt;0,G38&lt;0),"À corriger",E38*G38))</f>
        <v>Non mesuré</v>
      </c>
      <c r="I38" s="38"/>
      <c r="J38" s="38"/>
      <c r="K38" s="40" t="str">
        <f aca="false">IF(AND(C38&lt;&gt;"",COUNT(E38,G38)=2,E38&gt;=0,G38&gt;=0,J38&lt;&gt;""),"Oui","Non")</f>
        <v>Non</v>
      </c>
    </row>
    <row r="39" customFormat="false" ht="27" hidden="false" customHeight="true" outlineLevel="0" collapsed="false">
      <c r="A39" s="38"/>
      <c r="B39" s="38"/>
      <c r="C39" s="38"/>
      <c r="D39" s="38"/>
      <c r="E39" s="38"/>
      <c r="F39" s="38"/>
      <c r="G39" s="52"/>
      <c r="H39" s="53" t="str">
        <f aca="false">IF(COUNT(E39,G39)&lt;2,"Non mesuré",IF(OR(E39&lt;0,G39&lt;0),"À corriger",E39*G39))</f>
        <v>Non mesuré</v>
      </c>
      <c r="I39" s="38"/>
      <c r="J39" s="38"/>
      <c r="K39" s="40" t="str">
        <f aca="false">IF(AND(C39&lt;&gt;"",COUNT(E39,G39)=2,E39&gt;=0,G39&gt;=0,J39&lt;&gt;""),"Oui","Non")</f>
        <v>Non</v>
      </c>
    </row>
    <row r="40" customFormat="false" ht="27" hidden="false" customHeight="true" outlineLevel="0" collapsed="false">
      <c r="A40" s="38"/>
      <c r="B40" s="38"/>
      <c r="C40" s="38"/>
      <c r="D40" s="38"/>
      <c r="E40" s="38"/>
      <c r="F40" s="38"/>
      <c r="G40" s="52"/>
      <c r="H40" s="53" t="str">
        <f aca="false">IF(COUNT(E40,G40)&lt;2,"Non mesuré",IF(OR(E40&lt;0,G40&lt;0),"À corriger",E40*G40))</f>
        <v>Non mesuré</v>
      </c>
      <c r="I40" s="38"/>
      <c r="J40" s="38"/>
      <c r="K40" s="40" t="str">
        <f aca="false">IF(AND(C40&lt;&gt;"",COUNT(E40,G40)=2,E40&gt;=0,G40&gt;=0,J40&lt;&gt;""),"Oui","Non")</f>
        <v>Non</v>
      </c>
    </row>
    <row r="41" customFormat="false" ht="27" hidden="false" customHeight="true" outlineLevel="0" collapsed="false">
      <c r="A41" s="38"/>
      <c r="B41" s="38"/>
      <c r="C41" s="38"/>
      <c r="D41" s="38"/>
      <c r="E41" s="38"/>
      <c r="F41" s="38"/>
      <c r="G41" s="52"/>
      <c r="H41" s="53" t="str">
        <f aca="false">IF(COUNT(E41,G41)&lt;2,"Non mesuré",IF(OR(E41&lt;0,G41&lt;0),"À corriger",E41*G41))</f>
        <v>Non mesuré</v>
      </c>
      <c r="I41" s="38"/>
      <c r="J41" s="38"/>
      <c r="K41" s="40" t="str">
        <f aca="false">IF(AND(C41&lt;&gt;"",COUNT(E41,G41)=2,E41&gt;=0,G41&gt;=0,J41&lt;&gt;""),"Oui","Non")</f>
        <v>Non</v>
      </c>
    </row>
    <row r="42" customFormat="false" ht="27" hidden="false" customHeight="true" outlineLevel="0" collapsed="false">
      <c r="A42" s="38"/>
      <c r="B42" s="38"/>
      <c r="C42" s="38"/>
      <c r="D42" s="38"/>
      <c r="E42" s="38"/>
      <c r="F42" s="38"/>
      <c r="G42" s="52"/>
      <c r="H42" s="53" t="str">
        <f aca="false">IF(COUNT(E42,G42)&lt;2,"Non mesuré",IF(OR(E42&lt;0,G42&lt;0),"À corriger",E42*G42))</f>
        <v>Non mesuré</v>
      </c>
      <c r="I42" s="38"/>
      <c r="J42" s="38"/>
      <c r="K42" s="40" t="str">
        <f aca="false">IF(AND(C42&lt;&gt;"",COUNT(E42,G42)=2,E42&gt;=0,G42&gt;=0,J42&lt;&gt;""),"Oui","Non")</f>
        <v>Non</v>
      </c>
    </row>
    <row r="43" customFormat="false" ht="27" hidden="false" customHeight="true" outlineLevel="0" collapsed="false">
      <c r="A43" s="38"/>
      <c r="B43" s="38"/>
      <c r="C43" s="38"/>
      <c r="D43" s="38"/>
      <c r="E43" s="38"/>
      <c r="F43" s="38"/>
      <c r="G43" s="52"/>
      <c r="H43" s="53" t="str">
        <f aca="false">IF(COUNT(E43,G43)&lt;2,"Non mesuré",IF(OR(E43&lt;0,G43&lt;0),"À corriger",E43*G43))</f>
        <v>Non mesuré</v>
      </c>
      <c r="I43" s="38"/>
      <c r="J43" s="38"/>
      <c r="K43" s="40" t="str">
        <f aca="false">IF(AND(C43&lt;&gt;"",COUNT(E43,G43)=2,E43&gt;=0,G43&gt;=0,J43&lt;&gt;""),"Oui","Non")</f>
        <v>Non</v>
      </c>
    </row>
    <row r="44" customFormat="false" ht="27" hidden="false" customHeight="true" outlineLevel="0" collapsed="false">
      <c r="A44" s="38"/>
      <c r="B44" s="38"/>
      <c r="C44" s="38"/>
      <c r="D44" s="38"/>
      <c r="E44" s="38"/>
      <c r="F44" s="38"/>
      <c r="G44" s="52"/>
      <c r="H44" s="53" t="str">
        <f aca="false">IF(COUNT(E44,G44)&lt;2,"Non mesuré",IF(OR(E44&lt;0,G44&lt;0),"À corriger",E44*G44))</f>
        <v>Non mesuré</v>
      </c>
      <c r="I44" s="38"/>
      <c r="J44" s="38"/>
      <c r="K44" s="40" t="str">
        <f aca="false">IF(AND(C44&lt;&gt;"",COUNT(E44,G44)=2,E44&gt;=0,G44&gt;=0,J44&lt;&gt;""),"Oui","Non")</f>
        <v>Non</v>
      </c>
    </row>
    <row r="45" customFormat="false" ht="27" hidden="false" customHeight="true" outlineLevel="0" collapsed="false">
      <c r="A45" s="38"/>
      <c r="B45" s="38"/>
      <c r="C45" s="38"/>
      <c r="D45" s="38"/>
      <c r="E45" s="38"/>
      <c r="F45" s="38"/>
      <c r="G45" s="52"/>
      <c r="H45" s="53" t="str">
        <f aca="false">IF(COUNT(E45,G45)&lt;2,"Non mesuré",IF(OR(E45&lt;0,G45&lt;0),"À corriger",E45*G45))</f>
        <v>Non mesuré</v>
      </c>
      <c r="I45" s="38"/>
      <c r="J45" s="38"/>
      <c r="K45" s="40" t="str">
        <f aca="false">IF(AND(C45&lt;&gt;"",COUNT(E45,G45)=2,E45&gt;=0,G45&gt;=0,J45&lt;&gt;""),"Oui","Non")</f>
        <v>Non</v>
      </c>
    </row>
    <row r="46" customFormat="false" ht="27" hidden="false" customHeight="true" outlineLevel="0" collapsed="false">
      <c r="A46" s="38"/>
      <c r="B46" s="38"/>
      <c r="C46" s="38"/>
      <c r="D46" s="38"/>
      <c r="E46" s="38"/>
      <c r="F46" s="38"/>
      <c r="G46" s="52"/>
      <c r="H46" s="53" t="str">
        <f aca="false">IF(COUNT(E46,G46)&lt;2,"Non mesuré",IF(OR(E46&lt;0,G46&lt;0),"À corriger",E46*G46))</f>
        <v>Non mesuré</v>
      </c>
      <c r="I46" s="38"/>
      <c r="J46" s="38"/>
      <c r="K46" s="40" t="str">
        <f aca="false">IF(AND(C46&lt;&gt;"",COUNT(E46,G46)=2,E46&gt;=0,G46&gt;=0,J46&lt;&gt;""),"Oui","Non")</f>
        <v>Non</v>
      </c>
    </row>
    <row r="47" customFormat="false" ht="27" hidden="false" customHeight="true" outlineLevel="0" collapsed="false">
      <c r="A47" s="38"/>
      <c r="B47" s="38"/>
      <c r="C47" s="38"/>
      <c r="D47" s="38"/>
      <c r="E47" s="38"/>
      <c r="F47" s="38"/>
      <c r="G47" s="52"/>
      <c r="H47" s="53" t="str">
        <f aca="false">IF(COUNT(E47,G47)&lt;2,"Non mesuré",IF(OR(E47&lt;0,G47&lt;0),"À corriger",E47*G47))</f>
        <v>Non mesuré</v>
      </c>
      <c r="I47" s="38"/>
      <c r="J47" s="38"/>
      <c r="K47" s="40" t="str">
        <f aca="false">IF(AND(C47&lt;&gt;"",COUNT(E47,G47)=2,E47&gt;=0,G47&gt;=0,J47&lt;&gt;""),"Oui","Non")</f>
        <v>Non</v>
      </c>
    </row>
    <row r="48" customFormat="false" ht="27" hidden="false" customHeight="true" outlineLevel="0" collapsed="false">
      <c r="A48" s="38"/>
      <c r="B48" s="38"/>
      <c r="C48" s="38"/>
      <c r="D48" s="38"/>
      <c r="E48" s="38"/>
      <c r="F48" s="38"/>
      <c r="G48" s="52"/>
      <c r="H48" s="53" t="str">
        <f aca="false">IF(COUNT(E48,G48)&lt;2,"Non mesuré",IF(OR(E48&lt;0,G48&lt;0),"À corriger",E48*G48))</f>
        <v>Non mesuré</v>
      </c>
      <c r="I48" s="38"/>
      <c r="J48" s="38"/>
      <c r="K48" s="40" t="str">
        <f aca="false">IF(AND(C48&lt;&gt;"",COUNT(E48,G48)=2,E48&gt;=0,G48&gt;=0,J48&lt;&gt;""),"Oui","Non")</f>
        <v>Non</v>
      </c>
    </row>
    <row r="49" customFormat="false" ht="27" hidden="false" customHeight="true" outlineLevel="0" collapsed="false">
      <c r="A49" s="38"/>
      <c r="B49" s="38"/>
      <c r="C49" s="38"/>
      <c r="D49" s="38"/>
      <c r="E49" s="38"/>
      <c r="F49" s="38"/>
      <c r="G49" s="52"/>
      <c r="H49" s="53" t="str">
        <f aca="false">IF(COUNT(E49,G49)&lt;2,"Non mesuré",IF(OR(E49&lt;0,G49&lt;0),"À corriger",E49*G49))</f>
        <v>Non mesuré</v>
      </c>
      <c r="I49" s="38"/>
      <c r="J49" s="38"/>
      <c r="K49" s="40" t="str">
        <f aca="false">IF(AND(C49&lt;&gt;"",COUNT(E49,G49)=2,E49&gt;=0,G49&gt;=0,J49&lt;&gt;""),"Oui","Non")</f>
        <v>Non</v>
      </c>
    </row>
    <row r="50" customFormat="false" ht="27" hidden="false" customHeight="true" outlineLevel="0" collapsed="false">
      <c r="A50" s="38"/>
      <c r="B50" s="38"/>
      <c r="C50" s="38"/>
      <c r="D50" s="38"/>
      <c r="E50" s="38"/>
      <c r="F50" s="38"/>
      <c r="G50" s="52"/>
      <c r="H50" s="53" t="str">
        <f aca="false">IF(COUNT(E50,G50)&lt;2,"Non mesuré",IF(OR(E50&lt;0,G50&lt;0),"À corriger",E50*G50))</f>
        <v>Non mesuré</v>
      </c>
      <c r="I50" s="38"/>
      <c r="J50" s="38"/>
      <c r="K50" s="40" t="str">
        <f aca="false">IF(AND(C50&lt;&gt;"",COUNT(E50,G50)=2,E50&gt;=0,G50&gt;=0,J50&lt;&gt;""),"Oui","Non")</f>
        <v>Non</v>
      </c>
    </row>
    <row r="51" customFormat="false" ht="27" hidden="false" customHeight="true" outlineLevel="0" collapsed="false">
      <c r="A51" s="38"/>
      <c r="B51" s="38"/>
      <c r="C51" s="38"/>
      <c r="D51" s="38"/>
      <c r="E51" s="38"/>
      <c r="F51" s="38"/>
      <c r="G51" s="52"/>
      <c r="H51" s="53" t="str">
        <f aca="false">IF(COUNT(E51,G51)&lt;2,"Non mesuré",IF(OR(E51&lt;0,G51&lt;0),"À corriger",E51*G51))</f>
        <v>Non mesuré</v>
      </c>
      <c r="I51" s="38"/>
      <c r="J51" s="38"/>
      <c r="K51" s="40" t="str">
        <f aca="false">IF(AND(C51&lt;&gt;"",COUNT(E51,G51)=2,E51&gt;=0,G51&gt;=0,J51&lt;&gt;""),"Oui","Non")</f>
        <v>Non</v>
      </c>
    </row>
    <row r="52" customFormat="false" ht="27" hidden="false" customHeight="true" outlineLevel="0" collapsed="false">
      <c r="A52" s="38"/>
      <c r="B52" s="38"/>
      <c r="C52" s="38"/>
      <c r="D52" s="38"/>
      <c r="E52" s="38"/>
      <c r="F52" s="38"/>
      <c r="G52" s="52"/>
      <c r="H52" s="53" t="str">
        <f aca="false">IF(COUNT(E52,G52)&lt;2,"Non mesuré",IF(OR(E52&lt;0,G52&lt;0),"À corriger",E52*G52))</f>
        <v>Non mesuré</v>
      </c>
      <c r="I52" s="38"/>
      <c r="J52" s="38"/>
      <c r="K52" s="40" t="str">
        <f aca="false">IF(AND(C52&lt;&gt;"",COUNT(E52,G52)=2,E52&gt;=0,G52&gt;=0,J52&lt;&gt;""),"Oui","Non")</f>
        <v>Non</v>
      </c>
    </row>
    <row r="53" customFormat="false" ht="27" hidden="false" customHeight="true" outlineLevel="0" collapsed="false">
      <c r="A53" s="38"/>
      <c r="B53" s="38"/>
      <c r="C53" s="38"/>
      <c r="D53" s="38"/>
      <c r="E53" s="38"/>
      <c r="F53" s="38"/>
      <c r="G53" s="52"/>
      <c r="H53" s="53" t="str">
        <f aca="false">IF(COUNT(E53,G53)&lt;2,"Non mesuré",IF(OR(E53&lt;0,G53&lt;0),"À corriger",E53*G53))</f>
        <v>Non mesuré</v>
      </c>
      <c r="I53" s="38"/>
      <c r="J53" s="38"/>
      <c r="K53" s="40" t="str">
        <f aca="false">IF(AND(C53&lt;&gt;"",COUNT(E53,G53)=2,E53&gt;=0,G53&gt;=0,J53&lt;&gt;""),"Oui","Non")</f>
        <v>Non</v>
      </c>
    </row>
    <row r="54" customFormat="false" ht="27" hidden="false" customHeight="true" outlineLevel="0" collapsed="false">
      <c r="A54" s="38"/>
      <c r="B54" s="38"/>
      <c r="C54" s="38"/>
      <c r="D54" s="38"/>
      <c r="E54" s="38"/>
      <c r="F54" s="38"/>
      <c r="G54" s="52"/>
      <c r="H54" s="53" t="str">
        <f aca="false">IF(COUNT(E54,G54)&lt;2,"Non mesuré",IF(OR(E54&lt;0,G54&lt;0),"À corriger",E54*G54))</f>
        <v>Non mesuré</v>
      </c>
      <c r="I54" s="38"/>
      <c r="J54" s="38"/>
      <c r="K54" s="40" t="str">
        <f aca="false">IF(AND(C54&lt;&gt;"",COUNT(E54,G54)=2,E54&gt;=0,G54&gt;=0,J54&lt;&gt;""),"Oui","Non")</f>
        <v>Non</v>
      </c>
    </row>
    <row r="55" customFormat="false" ht="27" hidden="false" customHeight="true" outlineLevel="0" collapsed="false">
      <c r="A55" s="38"/>
      <c r="B55" s="38"/>
      <c r="C55" s="38"/>
      <c r="D55" s="38"/>
      <c r="E55" s="38"/>
      <c r="F55" s="38"/>
      <c r="G55" s="52"/>
      <c r="H55" s="53" t="str">
        <f aca="false">IF(COUNT(E55,G55)&lt;2,"Non mesuré",IF(OR(E55&lt;0,G55&lt;0),"À corriger",E55*G55))</f>
        <v>Non mesuré</v>
      </c>
      <c r="I55" s="38"/>
      <c r="J55" s="38"/>
      <c r="K55" s="40" t="str">
        <f aca="false">IF(AND(C55&lt;&gt;"",COUNT(E55,G55)=2,E55&gt;=0,G55&gt;=0,J55&lt;&gt;""),"Oui","Non")</f>
        <v>Non</v>
      </c>
    </row>
    <row r="56" customFormat="false" ht="27" hidden="false" customHeight="true" outlineLevel="0" collapsed="false">
      <c r="A56" s="38"/>
      <c r="B56" s="38"/>
      <c r="C56" s="38"/>
      <c r="D56" s="38"/>
      <c r="E56" s="38"/>
      <c r="F56" s="38"/>
      <c r="G56" s="52"/>
      <c r="H56" s="53" t="str">
        <f aca="false">IF(COUNT(E56,G56)&lt;2,"Non mesuré",IF(OR(E56&lt;0,G56&lt;0),"À corriger",E56*G56))</f>
        <v>Non mesuré</v>
      </c>
      <c r="I56" s="38"/>
      <c r="J56" s="38"/>
      <c r="K56" s="40" t="str">
        <f aca="false">IF(AND(C56&lt;&gt;"",COUNT(E56,G56)=2,E56&gt;=0,G56&gt;=0,J56&lt;&gt;""),"Oui","Non")</f>
        <v>Non</v>
      </c>
    </row>
    <row r="57" customFormat="false" ht="27" hidden="false" customHeight="true" outlineLevel="0" collapsed="false">
      <c r="A57" s="42"/>
      <c r="B57" s="42"/>
      <c r="C57" s="42"/>
      <c r="D57" s="42"/>
      <c r="E57" s="42"/>
      <c r="F57" s="42"/>
      <c r="G57" s="54"/>
      <c r="H57" s="55" t="str">
        <f aca="false">IF(COUNT(E57,G57)&lt;2,"Non mesuré",IF(OR(E57&lt;0,G57&lt;0),"À corriger",E57*G57))</f>
        <v>Non mesuré</v>
      </c>
      <c r="I57" s="42"/>
      <c r="J57" s="42"/>
      <c r="K57" s="43" t="str">
        <f aca="false">IF(AND(C57&lt;&gt;"",COUNT(E57,G57)=2,E57&gt;=0,G57&gt;=0,J57&lt;&gt;""),"Oui","Non")</f>
        <v>Non</v>
      </c>
    </row>
    <row r="58" customFormat="false" ht="27" hidden="false" customHeight="true" outlineLevel="0" collapsed="false">
      <c r="A58" s="42"/>
      <c r="B58" s="42"/>
      <c r="C58" s="42"/>
      <c r="D58" s="42"/>
      <c r="E58" s="42"/>
      <c r="F58" s="42"/>
      <c r="G58" s="54"/>
      <c r="H58" s="55" t="str">
        <f aca="false">IF(COUNT(E58,G58)&lt;2,"Non mesuré",IF(OR(E58&lt;0,G58&lt;0),"À corriger",E58*G58))</f>
        <v>Non mesuré</v>
      </c>
      <c r="I58" s="42"/>
      <c r="J58" s="42"/>
      <c r="K58" s="43" t="str">
        <f aca="false">IF(AND(C58&lt;&gt;"",COUNT(E58,G58)=2,E58&gt;=0,G58&gt;=0,J58&lt;&gt;""),"Oui","Non")</f>
        <v>Non</v>
      </c>
    </row>
    <row r="59" customFormat="false" ht="27" hidden="false" customHeight="true" outlineLevel="0" collapsed="false">
      <c r="A59" s="42"/>
      <c r="B59" s="42"/>
      <c r="C59" s="42"/>
      <c r="D59" s="42"/>
      <c r="E59" s="42"/>
      <c r="F59" s="42"/>
      <c r="G59" s="54"/>
      <c r="H59" s="55" t="str">
        <f aca="false">IF(COUNT(E59,G59)&lt;2,"Non mesuré",IF(OR(E59&lt;0,G59&lt;0),"À corriger",E59*G59))</f>
        <v>Non mesuré</v>
      </c>
      <c r="I59" s="42"/>
      <c r="J59" s="42"/>
      <c r="K59" s="43" t="str">
        <f aca="false">IF(AND(C59&lt;&gt;"",COUNT(E59,G59)=2,E59&gt;=0,G59&gt;=0,J59&lt;&gt;""),"Oui","Non")</f>
        <v>Non</v>
      </c>
    </row>
    <row r="60" customFormat="false" ht="27" hidden="false" customHeight="true" outlineLevel="0" collapsed="false">
      <c r="A60" s="42"/>
      <c r="B60" s="42"/>
      <c r="C60" s="42"/>
      <c r="D60" s="42"/>
      <c r="E60" s="42"/>
      <c r="F60" s="42"/>
      <c r="G60" s="54"/>
      <c r="H60" s="55" t="str">
        <f aca="false">IF(COUNT(E60,G60)&lt;2,"Non mesuré",IF(OR(E60&lt;0,G60&lt;0),"À corriger",E60*G60))</f>
        <v>Non mesuré</v>
      </c>
      <c r="I60" s="42"/>
      <c r="J60" s="42"/>
      <c r="K60" s="43" t="str">
        <f aca="false">IF(AND(C60&lt;&gt;"",COUNT(E60,G60)=2,E60&gt;=0,G60&gt;=0,J60&lt;&gt;""),"Oui","Non")</f>
        <v>Non</v>
      </c>
    </row>
    <row r="61" customFormat="false" ht="27" hidden="false" customHeight="true" outlineLevel="0" collapsed="false">
      <c r="A61" s="42"/>
      <c r="B61" s="42"/>
      <c r="C61" s="42"/>
      <c r="D61" s="42"/>
      <c r="E61" s="42"/>
      <c r="F61" s="42"/>
      <c r="G61" s="54"/>
      <c r="H61" s="55" t="str">
        <f aca="false">IF(COUNT(E61,G61)&lt;2,"Non mesuré",IF(OR(E61&lt;0,G61&lt;0),"À corriger",E61*G61))</f>
        <v>Non mesuré</v>
      </c>
      <c r="I61" s="42"/>
      <c r="J61" s="42"/>
      <c r="K61" s="43" t="str">
        <f aca="false">IF(AND(C61&lt;&gt;"",COUNT(E61,G61)=2,E61&gt;=0,G61&gt;=0,J61&lt;&gt;""),"Oui","Non")</f>
        <v>Non</v>
      </c>
    </row>
    <row r="62" customFormat="false" ht="27" hidden="false" customHeight="true" outlineLevel="0" collapsed="false">
      <c r="A62" s="42"/>
      <c r="B62" s="42"/>
      <c r="C62" s="42"/>
      <c r="D62" s="42"/>
      <c r="E62" s="42"/>
      <c r="F62" s="42"/>
      <c r="G62" s="54"/>
      <c r="H62" s="55" t="str">
        <f aca="false">IF(COUNT(E62,G62)&lt;2,"Non mesuré",IF(OR(E62&lt;0,G62&lt;0),"À corriger",E62*G62))</f>
        <v>Non mesuré</v>
      </c>
      <c r="I62" s="42"/>
      <c r="J62" s="42"/>
      <c r="K62" s="43" t="str">
        <f aca="false">IF(AND(C62&lt;&gt;"",COUNT(E62,G62)=2,E62&gt;=0,G62&gt;=0,J62&lt;&gt;""),"Oui","Non")</f>
        <v>Non</v>
      </c>
    </row>
    <row r="63" customFormat="false" ht="27" hidden="false" customHeight="true" outlineLevel="0" collapsed="false">
      <c r="A63" s="42"/>
      <c r="B63" s="42"/>
      <c r="C63" s="42"/>
      <c r="D63" s="42"/>
      <c r="E63" s="42"/>
      <c r="F63" s="42"/>
      <c r="G63" s="54"/>
      <c r="H63" s="55" t="str">
        <f aca="false">IF(COUNT(E63,G63)&lt;2,"Non mesuré",IF(OR(E63&lt;0,G63&lt;0),"À corriger",E63*G63))</f>
        <v>Non mesuré</v>
      </c>
      <c r="I63" s="42"/>
      <c r="J63" s="42"/>
      <c r="K63" s="43" t="str">
        <f aca="false">IF(AND(C63&lt;&gt;"",COUNT(E63,G63)=2,E63&gt;=0,G63&gt;=0,J63&lt;&gt;""),"Oui","Non")</f>
        <v>Non</v>
      </c>
    </row>
    <row r="64" customFormat="false" ht="27" hidden="false" customHeight="true" outlineLevel="0" collapsed="false">
      <c r="A64" s="42"/>
      <c r="B64" s="42"/>
      <c r="C64" s="42"/>
      <c r="D64" s="42"/>
      <c r="E64" s="42"/>
      <c r="F64" s="42"/>
      <c r="G64" s="54"/>
      <c r="H64" s="55" t="str">
        <f aca="false">IF(COUNT(E64,G64)&lt;2,"Non mesuré",IF(OR(E64&lt;0,G64&lt;0),"À corriger",E64*G64))</f>
        <v>Non mesuré</v>
      </c>
      <c r="I64" s="42"/>
      <c r="J64" s="42"/>
      <c r="K64" s="43" t="str">
        <f aca="false">IF(AND(C64&lt;&gt;"",COUNT(E64,G64)=2,E64&gt;=0,G64&gt;=0,J64&lt;&gt;""),"Oui","Non")</f>
        <v>Non</v>
      </c>
    </row>
    <row r="65" customFormat="false" ht="27" hidden="false" customHeight="true" outlineLevel="0" collapsed="false">
      <c r="A65" s="42"/>
      <c r="B65" s="42"/>
      <c r="C65" s="42"/>
      <c r="D65" s="42"/>
      <c r="E65" s="42"/>
      <c r="F65" s="42"/>
      <c r="G65" s="54"/>
      <c r="H65" s="55" t="str">
        <f aca="false">IF(COUNT(E65,G65)&lt;2,"Non mesuré",IF(OR(E65&lt;0,G65&lt;0),"À corriger",E65*G65))</f>
        <v>Non mesuré</v>
      </c>
      <c r="I65" s="42"/>
      <c r="J65" s="42"/>
      <c r="K65" s="43" t="str">
        <f aca="false">IF(AND(C65&lt;&gt;"",COUNT(E65,G65)=2,E65&gt;=0,G65&gt;=0,J65&lt;&gt;""),"Oui","Non")</f>
        <v>Non</v>
      </c>
    </row>
    <row r="66" customFormat="false" ht="27" hidden="false" customHeight="true" outlineLevel="0" collapsed="false">
      <c r="A66" s="42"/>
      <c r="B66" s="42"/>
      <c r="C66" s="42"/>
      <c r="D66" s="42"/>
      <c r="E66" s="42"/>
      <c r="F66" s="42"/>
      <c r="G66" s="54"/>
      <c r="H66" s="55" t="str">
        <f aca="false">IF(COUNT(E66,G66)&lt;2,"Non mesuré",IF(OR(E66&lt;0,G66&lt;0),"À corriger",E66*G66))</f>
        <v>Non mesuré</v>
      </c>
      <c r="I66" s="42"/>
      <c r="J66" s="42"/>
      <c r="K66" s="43" t="str">
        <f aca="false">IF(AND(C66&lt;&gt;"",COUNT(E66,G66)=2,E66&gt;=0,G66&gt;=0,J66&lt;&gt;""),"Oui","Non")</f>
        <v>Non</v>
      </c>
    </row>
    <row r="67" customFormat="false" ht="27" hidden="false" customHeight="true" outlineLevel="0" collapsed="false">
      <c r="A67" s="42"/>
      <c r="B67" s="42"/>
      <c r="C67" s="42"/>
      <c r="D67" s="42"/>
      <c r="E67" s="42"/>
      <c r="F67" s="42"/>
      <c r="G67" s="54"/>
      <c r="H67" s="55" t="str">
        <f aca="false">IF(COUNT(E67,G67)&lt;2,"Non mesuré",IF(OR(E67&lt;0,G67&lt;0),"À corriger",E67*G67))</f>
        <v>Non mesuré</v>
      </c>
      <c r="I67" s="42"/>
      <c r="J67" s="42"/>
      <c r="K67" s="43" t="str">
        <f aca="false">IF(AND(C67&lt;&gt;"",COUNT(E67,G67)=2,E67&gt;=0,G67&gt;=0,J67&lt;&gt;""),"Oui","Non")</f>
        <v>Non</v>
      </c>
    </row>
    <row r="68" customFormat="false" ht="27" hidden="false" customHeight="true" outlineLevel="0" collapsed="false">
      <c r="A68" s="42"/>
      <c r="B68" s="42"/>
      <c r="C68" s="42"/>
      <c r="D68" s="42"/>
      <c r="E68" s="42"/>
      <c r="F68" s="42"/>
      <c r="G68" s="54"/>
      <c r="H68" s="55" t="str">
        <f aca="false">IF(COUNT(E68,G68)&lt;2,"Non mesuré",IF(OR(E68&lt;0,G68&lt;0),"À corriger",E68*G68))</f>
        <v>Non mesuré</v>
      </c>
      <c r="I68" s="42"/>
      <c r="J68" s="42"/>
      <c r="K68" s="43" t="str">
        <f aca="false">IF(AND(C68&lt;&gt;"",COUNT(E68,G68)=2,E68&gt;=0,G68&gt;=0,J68&lt;&gt;""),"Oui","Non")</f>
        <v>Non</v>
      </c>
    </row>
    <row r="69" customFormat="false" ht="27" hidden="false" customHeight="true" outlineLevel="0" collapsed="false">
      <c r="A69" s="42"/>
      <c r="B69" s="42"/>
      <c r="C69" s="42"/>
      <c r="D69" s="42"/>
      <c r="E69" s="42"/>
      <c r="F69" s="42"/>
      <c r="G69" s="54"/>
      <c r="H69" s="55" t="str">
        <f aca="false">IF(COUNT(E69,G69)&lt;2,"Non mesuré",IF(OR(E69&lt;0,G69&lt;0),"À corriger",E69*G69))</f>
        <v>Non mesuré</v>
      </c>
      <c r="I69" s="42"/>
      <c r="J69" s="42"/>
      <c r="K69" s="43" t="str">
        <f aca="false">IF(AND(C69&lt;&gt;"",COUNT(E69,G69)=2,E69&gt;=0,G69&gt;=0,J69&lt;&gt;""),"Oui","Non")</f>
        <v>Non</v>
      </c>
    </row>
    <row r="70" customFormat="false" ht="27" hidden="false" customHeight="true" outlineLevel="0" collapsed="false">
      <c r="A70" s="42"/>
      <c r="B70" s="42"/>
      <c r="C70" s="42"/>
      <c r="D70" s="42"/>
      <c r="E70" s="42"/>
      <c r="F70" s="42"/>
      <c r="G70" s="54"/>
      <c r="H70" s="55" t="str">
        <f aca="false">IF(COUNT(E70,G70)&lt;2,"Non mesuré",IF(OR(E70&lt;0,G70&lt;0),"À corriger",E70*G70))</f>
        <v>Non mesuré</v>
      </c>
      <c r="I70" s="42"/>
      <c r="J70" s="42"/>
      <c r="K70" s="43" t="str">
        <f aca="false">IF(AND(C70&lt;&gt;"",COUNT(E70,G70)=2,E70&gt;=0,G70&gt;=0,J70&lt;&gt;""),"Oui","Non")</f>
        <v>Non</v>
      </c>
    </row>
    <row r="71" customFormat="false" ht="27" hidden="false" customHeight="true" outlineLevel="0" collapsed="false">
      <c r="A71" s="42"/>
      <c r="B71" s="42"/>
      <c r="C71" s="42"/>
      <c r="D71" s="42"/>
      <c r="E71" s="42"/>
      <c r="F71" s="42"/>
      <c r="G71" s="54"/>
      <c r="H71" s="55" t="str">
        <f aca="false">IF(COUNT(E71,G71)&lt;2,"Non mesuré",IF(OR(E71&lt;0,G71&lt;0),"À corriger",E71*G71))</f>
        <v>Non mesuré</v>
      </c>
      <c r="I71" s="42"/>
      <c r="J71" s="42"/>
      <c r="K71" s="43" t="str">
        <f aca="false">IF(AND(C71&lt;&gt;"",COUNT(E71,G71)=2,E71&gt;=0,G71&gt;=0,J71&lt;&gt;""),"Oui","Non")</f>
        <v>Non</v>
      </c>
    </row>
    <row r="72" customFormat="false" ht="27" hidden="false" customHeight="true" outlineLevel="0" collapsed="false">
      <c r="A72" s="42"/>
      <c r="B72" s="42"/>
      <c r="C72" s="42"/>
      <c r="D72" s="42"/>
      <c r="E72" s="42"/>
      <c r="F72" s="42"/>
      <c r="G72" s="54"/>
      <c r="H72" s="55" t="str">
        <f aca="false">IF(COUNT(E72,G72)&lt;2,"Non mesuré",IF(OR(E72&lt;0,G72&lt;0),"À corriger",E72*G72))</f>
        <v>Non mesuré</v>
      </c>
      <c r="I72" s="42"/>
      <c r="J72" s="42"/>
      <c r="K72" s="43" t="str">
        <f aca="false">IF(AND(C72&lt;&gt;"",COUNT(E72,G72)=2,E72&gt;=0,G72&gt;=0,J72&lt;&gt;""),"Oui","Non")</f>
        <v>Non</v>
      </c>
    </row>
    <row r="73" customFormat="false" ht="27" hidden="false" customHeight="true" outlineLevel="0" collapsed="false">
      <c r="A73" s="42"/>
      <c r="B73" s="42"/>
      <c r="C73" s="42"/>
      <c r="D73" s="42"/>
      <c r="E73" s="42"/>
      <c r="F73" s="42"/>
      <c r="G73" s="54"/>
      <c r="H73" s="55" t="str">
        <f aca="false">IF(COUNT(E73,G73)&lt;2,"Non mesuré",IF(OR(E73&lt;0,G73&lt;0),"À corriger",E73*G73))</f>
        <v>Non mesuré</v>
      </c>
      <c r="I73" s="42"/>
      <c r="J73" s="42"/>
      <c r="K73" s="43" t="str">
        <f aca="false">IF(AND(C73&lt;&gt;"",COUNT(E73,G73)=2,E73&gt;=0,G73&gt;=0,J73&lt;&gt;""),"Oui","Non")</f>
        <v>Non</v>
      </c>
    </row>
    <row r="74" customFormat="false" ht="27" hidden="false" customHeight="true" outlineLevel="0" collapsed="false">
      <c r="A74" s="42"/>
      <c r="B74" s="42"/>
      <c r="C74" s="42"/>
      <c r="D74" s="42"/>
      <c r="E74" s="42"/>
      <c r="F74" s="42"/>
      <c r="G74" s="54"/>
      <c r="H74" s="55" t="str">
        <f aca="false">IF(COUNT(E74,G74)&lt;2,"Non mesuré",IF(OR(E74&lt;0,G74&lt;0),"À corriger",E74*G74))</f>
        <v>Non mesuré</v>
      </c>
      <c r="I74" s="42"/>
      <c r="J74" s="42"/>
      <c r="K74" s="43" t="str">
        <f aca="false">IF(AND(C74&lt;&gt;"",COUNT(E74,G74)=2,E74&gt;=0,G74&gt;=0,J74&lt;&gt;""),"Oui","Non")</f>
        <v>Non</v>
      </c>
    </row>
    <row r="75" customFormat="false" ht="27" hidden="false" customHeight="true" outlineLevel="0" collapsed="false">
      <c r="A75" s="42"/>
      <c r="B75" s="42"/>
      <c r="C75" s="42"/>
      <c r="D75" s="42"/>
      <c r="E75" s="42"/>
      <c r="F75" s="42"/>
      <c r="G75" s="54"/>
      <c r="H75" s="55" t="str">
        <f aca="false">IF(COUNT(E75,G75)&lt;2,"Non mesuré",IF(OR(E75&lt;0,G75&lt;0),"À corriger",E75*G75))</f>
        <v>Non mesuré</v>
      </c>
      <c r="I75" s="42"/>
      <c r="J75" s="42"/>
      <c r="K75" s="43" t="str">
        <f aca="false">IF(AND(C75&lt;&gt;"",COUNT(E75,G75)=2,E75&gt;=0,G75&gt;=0,J75&lt;&gt;""),"Oui","Non")</f>
        <v>Non</v>
      </c>
    </row>
    <row r="76" customFormat="false" ht="27" hidden="false" customHeight="true" outlineLevel="0" collapsed="false">
      <c r="A76" s="42"/>
      <c r="B76" s="42"/>
      <c r="C76" s="42"/>
      <c r="D76" s="42"/>
      <c r="E76" s="42"/>
      <c r="F76" s="42"/>
      <c r="G76" s="54"/>
      <c r="H76" s="55" t="str">
        <f aca="false">IF(COUNT(E76,G76)&lt;2,"Non mesuré",IF(OR(E76&lt;0,G76&lt;0),"À corriger",E76*G76))</f>
        <v>Non mesuré</v>
      </c>
      <c r="I76" s="42"/>
      <c r="J76" s="42"/>
      <c r="K76" s="43" t="str">
        <f aca="false">IF(AND(C76&lt;&gt;"",COUNT(E76,G76)=2,E76&gt;=0,G76&gt;=0,J76&lt;&gt;""),"Oui","Non")</f>
        <v>Non</v>
      </c>
    </row>
    <row r="77" customFormat="false" ht="27" hidden="false" customHeight="true" outlineLevel="0" collapsed="false">
      <c r="A77" s="42"/>
      <c r="B77" s="42"/>
      <c r="C77" s="42"/>
      <c r="D77" s="42"/>
      <c r="E77" s="42"/>
      <c r="F77" s="42"/>
      <c r="G77" s="54"/>
      <c r="H77" s="55" t="str">
        <f aca="false">IF(COUNT(E77,G77)&lt;2,"Non mesuré",IF(OR(E77&lt;0,G77&lt;0),"À corriger",E77*G77))</f>
        <v>Non mesuré</v>
      </c>
      <c r="I77" s="42"/>
      <c r="J77" s="42"/>
      <c r="K77" s="43" t="str">
        <f aca="false">IF(AND(C77&lt;&gt;"",COUNT(E77,G77)=2,E77&gt;=0,G77&gt;=0,J77&lt;&gt;""),"Oui","Non")</f>
        <v>Non</v>
      </c>
    </row>
    <row r="78" customFormat="false" ht="27" hidden="false" customHeight="true" outlineLevel="0" collapsed="false">
      <c r="A78" s="42"/>
      <c r="B78" s="42"/>
      <c r="C78" s="42"/>
      <c r="D78" s="42"/>
      <c r="E78" s="42"/>
      <c r="F78" s="42"/>
      <c r="G78" s="54"/>
      <c r="H78" s="55" t="str">
        <f aca="false">IF(COUNT(E78,G78)&lt;2,"Non mesuré",IF(OR(E78&lt;0,G78&lt;0),"À corriger",E78*G78))</f>
        <v>Non mesuré</v>
      </c>
      <c r="I78" s="42"/>
      <c r="J78" s="42"/>
      <c r="K78" s="43" t="str">
        <f aca="false">IF(AND(C78&lt;&gt;"",COUNT(E78,G78)=2,E78&gt;=0,G78&gt;=0,J78&lt;&gt;""),"Oui","Non")</f>
        <v>Non</v>
      </c>
    </row>
    <row r="79" customFormat="false" ht="27" hidden="false" customHeight="true" outlineLevel="0" collapsed="false">
      <c r="A79" s="42"/>
      <c r="B79" s="42"/>
      <c r="C79" s="42"/>
      <c r="D79" s="42"/>
      <c r="E79" s="42"/>
      <c r="F79" s="42"/>
      <c r="G79" s="54"/>
      <c r="H79" s="55" t="str">
        <f aca="false">IF(COUNT(E79,G79)&lt;2,"Non mesuré",IF(OR(E79&lt;0,G79&lt;0),"À corriger",E79*G79))</f>
        <v>Non mesuré</v>
      </c>
      <c r="I79" s="42"/>
      <c r="J79" s="42"/>
      <c r="K79" s="43" t="str">
        <f aca="false">IF(AND(C79&lt;&gt;"",COUNT(E79,G79)=2,E79&gt;=0,G79&gt;=0,J79&lt;&gt;""),"Oui","Non")</f>
        <v>Non</v>
      </c>
    </row>
    <row r="80" customFormat="false" ht="27" hidden="false" customHeight="true" outlineLevel="0" collapsed="false">
      <c r="A80" s="42"/>
      <c r="B80" s="42"/>
      <c r="C80" s="42"/>
      <c r="D80" s="42"/>
      <c r="E80" s="42"/>
      <c r="F80" s="42"/>
      <c r="G80" s="54"/>
      <c r="H80" s="55" t="str">
        <f aca="false">IF(COUNT(E80,G80)&lt;2,"Non mesuré",IF(OR(E80&lt;0,G80&lt;0),"À corriger",E80*G80))</f>
        <v>Non mesuré</v>
      </c>
      <c r="I80" s="42"/>
      <c r="J80" s="42"/>
      <c r="K80" s="43" t="str">
        <f aca="false">IF(AND(C80&lt;&gt;"",COUNT(E80,G80)=2,E80&gt;=0,G80&gt;=0,J80&lt;&gt;""),"Oui","Non")</f>
        <v>Non</v>
      </c>
    </row>
    <row r="81" customFormat="false" ht="27" hidden="false" customHeight="true" outlineLevel="0" collapsed="false">
      <c r="A81" s="42"/>
      <c r="B81" s="42"/>
      <c r="C81" s="42"/>
      <c r="D81" s="42"/>
      <c r="E81" s="42"/>
      <c r="F81" s="42"/>
      <c r="G81" s="54"/>
      <c r="H81" s="55" t="str">
        <f aca="false">IF(COUNT(E81,G81)&lt;2,"Non mesuré",IF(OR(E81&lt;0,G81&lt;0),"À corriger",E81*G81))</f>
        <v>Non mesuré</v>
      </c>
      <c r="I81" s="42"/>
      <c r="J81" s="42"/>
      <c r="K81" s="43" t="str">
        <f aca="false">IF(AND(C81&lt;&gt;"",COUNT(E81,G81)=2,E81&gt;=0,G81&gt;=0,J81&lt;&gt;""),"Oui","Non")</f>
        <v>Non</v>
      </c>
    </row>
    <row r="82" customFormat="false" ht="27" hidden="false" customHeight="true" outlineLevel="0" collapsed="false">
      <c r="A82" s="42"/>
      <c r="B82" s="42"/>
      <c r="C82" s="42"/>
      <c r="D82" s="42"/>
      <c r="E82" s="42"/>
      <c r="F82" s="42"/>
      <c r="G82" s="54"/>
      <c r="H82" s="55" t="str">
        <f aca="false">IF(COUNT(E82,G82)&lt;2,"Non mesuré",IF(OR(E82&lt;0,G82&lt;0),"À corriger",E82*G82))</f>
        <v>Non mesuré</v>
      </c>
      <c r="I82" s="42"/>
      <c r="J82" s="42"/>
      <c r="K82" s="43" t="str">
        <f aca="false">IF(AND(C82&lt;&gt;"",COUNT(E82,G82)=2,E82&gt;=0,G82&gt;=0,J82&lt;&gt;""),"Oui","Non")</f>
        <v>Non</v>
      </c>
    </row>
    <row r="83" customFormat="false" ht="27" hidden="false" customHeight="true" outlineLevel="0" collapsed="false">
      <c r="A83" s="42"/>
      <c r="B83" s="42"/>
      <c r="C83" s="42"/>
      <c r="D83" s="42"/>
      <c r="E83" s="42"/>
      <c r="F83" s="42"/>
      <c r="G83" s="54"/>
      <c r="H83" s="55" t="str">
        <f aca="false">IF(COUNT(E83,G83)&lt;2,"Non mesuré",IF(OR(E83&lt;0,G83&lt;0),"À corriger",E83*G83))</f>
        <v>Non mesuré</v>
      </c>
      <c r="I83" s="42"/>
      <c r="J83" s="42"/>
      <c r="K83" s="43" t="str">
        <f aca="false">IF(AND(C83&lt;&gt;"",COUNT(E83,G83)=2,E83&gt;=0,G83&gt;=0,J83&lt;&gt;""),"Oui","Non")</f>
        <v>Non</v>
      </c>
    </row>
    <row r="84" customFormat="false" ht="27" hidden="false" customHeight="true" outlineLevel="0" collapsed="false">
      <c r="A84" s="42"/>
      <c r="B84" s="42"/>
      <c r="C84" s="42"/>
      <c r="D84" s="42"/>
      <c r="E84" s="42"/>
      <c r="F84" s="42"/>
      <c r="G84" s="54"/>
      <c r="H84" s="55" t="str">
        <f aca="false">IF(COUNT(E84,G84)&lt;2,"Non mesuré",IF(OR(E84&lt;0,G84&lt;0),"À corriger",E84*G84))</f>
        <v>Non mesuré</v>
      </c>
      <c r="I84" s="42"/>
      <c r="J84" s="42"/>
      <c r="K84" s="43" t="str">
        <f aca="false">IF(AND(C84&lt;&gt;"",COUNT(E84,G84)=2,E84&gt;=0,G84&gt;=0,J84&lt;&gt;""),"Oui","Non")</f>
        <v>Non</v>
      </c>
    </row>
    <row r="85" customFormat="false" ht="27" hidden="false" customHeight="true" outlineLevel="0" collapsed="false">
      <c r="A85" s="42"/>
      <c r="B85" s="42"/>
      <c r="C85" s="42"/>
      <c r="D85" s="42"/>
      <c r="E85" s="42"/>
      <c r="F85" s="42"/>
      <c r="G85" s="54"/>
      <c r="H85" s="55" t="str">
        <f aca="false">IF(COUNT(E85,G85)&lt;2,"Non mesuré",IF(OR(E85&lt;0,G85&lt;0),"À corriger",E85*G85))</f>
        <v>Non mesuré</v>
      </c>
      <c r="I85" s="42"/>
      <c r="J85" s="42"/>
      <c r="K85" s="43" t="str">
        <f aca="false">IF(AND(C85&lt;&gt;"",COUNT(E85,G85)=2,E85&gt;=0,G85&gt;=0,J85&lt;&gt;""),"Oui","Non")</f>
        <v>Non</v>
      </c>
    </row>
    <row r="86" customFormat="false" ht="27" hidden="false" customHeight="true" outlineLevel="0" collapsed="false">
      <c r="A86" s="42"/>
      <c r="B86" s="42"/>
      <c r="C86" s="42"/>
      <c r="D86" s="42"/>
      <c r="E86" s="42"/>
      <c r="F86" s="42"/>
      <c r="G86" s="54"/>
      <c r="H86" s="55" t="str">
        <f aca="false">IF(COUNT(E86,G86)&lt;2,"Non mesuré",IF(OR(E86&lt;0,G86&lt;0),"À corriger",E86*G86))</f>
        <v>Non mesuré</v>
      </c>
      <c r="I86" s="42"/>
      <c r="J86" s="42"/>
      <c r="K86" s="43" t="str">
        <f aca="false">IF(AND(C86&lt;&gt;"",COUNT(E86,G86)=2,E86&gt;=0,G86&gt;=0,J86&lt;&gt;""),"Oui","Non")</f>
        <v>Non</v>
      </c>
    </row>
    <row r="87" customFormat="false" ht="27" hidden="false" customHeight="true" outlineLevel="0" collapsed="false">
      <c r="A87" s="42"/>
      <c r="B87" s="42"/>
      <c r="C87" s="42"/>
      <c r="D87" s="42"/>
      <c r="E87" s="42"/>
      <c r="F87" s="42"/>
      <c r="G87" s="54"/>
      <c r="H87" s="55" t="str">
        <f aca="false">IF(COUNT(E87,G87)&lt;2,"Non mesuré",IF(OR(E87&lt;0,G87&lt;0),"À corriger",E87*G87))</f>
        <v>Non mesuré</v>
      </c>
      <c r="I87" s="42"/>
      <c r="J87" s="42"/>
      <c r="K87" s="43" t="str">
        <f aca="false">IF(AND(C87&lt;&gt;"",COUNT(E87,G87)=2,E87&gt;=0,G87&gt;=0,J87&lt;&gt;""),"Oui","Non")</f>
        <v>Non</v>
      </c>
    </row>
    <row r="88" customFormat="false" ht="27" hidden="false" customHeight="true" outlineLevel="0" collapsed="false">
      <c r="A88" s="42"/>
      <c r="B88" s="42"/>
      <c r="C88" s="42"/>
      <c r="D88" s="42"/>
      <c r="E88" s="42"/>
      <c r="F88" s="42"/>
      <c r="G88" s="54"/>
      <c r="H88" s="55" t="str">
        <f aca="false">IF(COUNT(E88,G88)&lt;2,"Non mesuré",IF(OR(E88&lt;0,G88&lt;0),"À corriger",E88*G88))</f>
        <v>Non mesuré</v>
      </c>
      <c r="I88" s="42"/>
      <c r="J88" s="42"/>
      <c r="K88" s="43" t="str">
        <f aca="false">IF(AND(C88&lt;&gt;"",COUNT(E88,G88)=2,E88&gt;=0,G88&gt;=0,J88&lt;&gt;""),"Oui","Non")</f>
        <v>Non</v>
      </c>
    </row>
    <row r="89" customFormat="false" ht="27" hidden="false" customHeight="true" outlineLevel="0" collapsed="false">
      <c r="A89" s="42"/>
      <c r="B89" s="42"/>
      <c r="C89" s="42"/>
      <c r="D89" s="42"/>
      <c r="E89" s="42"/>
      <c r="F89" s="42"/>
      <c r="G89" s="54"/>
      <c r="H89" s="55" t="str">
        <f aca="false">IF(COUNT(E89,G89)&lt;2,"Non mesuré",IF(OR(E89&lt;0,G89&lt;0),"À corriger",E89*G89))</f>
        <v>Non mesuré</v>
      </c>
      <c r="I89" s="42"/>
      <c r="J89" s="42"/>
      <c r="K89" s="43" t="str">
        <f aca="false">IF(AND(C89&lt;&gt;"",COUNT(E89,G89)=2,E89&gt;=0,G89&gt;=0,J89&lt;&gt;""),"Oui","Non")</f>
        <v>Non</v>
      </c>
    </row>
    <row r="90" customFormat="false" ht="27" hidden="false" customHeight="true" outlineLevel="0" collapsed="false">
      <c r="A90" s="42"/>
      <c r="B90" s="42"/>
      <c r="C90" s="42"/>
      <c r="D90" s="42"/>
      <c r="E90" s="42"/>
      <c r="F90" s="42"/>
      <c r="G90" s="54"/>
      <c r="H90" s="55" t="str">
        <f aca="false">IF(COUNT(E90,G90)&lt;2,"Non mesuré",IF(OR(E90&lt;0,G90&lt;0),"À corriger",E90*G90))</f>
        <v>Non mesuré</v>
      </c>
      <c r="I90" s="42"/>
      <c r="J90" s="42"/>
      <c r="K90" s="43" t="str">
        <f aca="false">IF(AND(C90&lt;&gt;"",COUNT(E90,G90)=2,E90&gt;=0,G90&gt;=0,J90&lt;&gt;""),"Oui","Non")</f>
        <v>Non</v>
      </c>
    </row>
    <row r="91" customFormat="false" ht="27" hidden="false" customHeight="true" outlineLevel="0" collapsed="false">
      <c r="A91" s="42"/>
      <c r="B91" s="42"/>
      <c r="C91" s="42"/>
      <c r="D91" s="42"/>
      <c r="E91" s="42"/>
      <c r="F91" s="42"/>
      <c r="G91" s="54"/>
      <c r="H91" s="55" t="str">
        <f aca="false">IF(COUNT(E91,G91)&lt;2,"Non mesuré",IF(OR(E91&lt;0,G91&lt;0),"À corriger",E91*G91))</f>
        <v>Non mesuré</v>
      </c>
      <c r="I91" s="42"/>
      <c r="J91" s="42"/>
      <c r="K91" s="43" t="str">
        <f aca="false">IF(AND(C91&lt;&gt;"",COUNT(E91,G91)=2,E91&gt;=0,G91&gt;=0,J91&lt;&gt;""),"Oui","Non")</f>
        <v>Non</v>
      </c>
    </row>
    <row r="92" customFormat="false" ht="27" hidden="false" customHeight="true" outlineLevel="0" collapsed="false">
      <c r="A92" s="42"/>
      <c r="B92" s="42"/>
      <c r="C92" s="42"/>
      <c r="D92" s="42"/>
      <c r="E92" s="42"/>
      <c r="F92" s="42"/>
      <c r="G92" s="54"/>
      <c r="H92" s="55" t="str">
        <f aca="false">IF(COUNT(E92,G92)&lt;2,"Non mesuré",IF(OR(E92&lt;0,G92&lt;0),"À corriger",E92*G92))</f>
        <v>Non mesuré</v>
      </c>
      <c r="I92" s="42"/>
      <c r="J92" s="42"/>
      <c r="K92" s="43" t="str">
        <f aca="false">IF(AND(C92&lt;&gt;"",COUNT(E92,G92)=2,E92&gt;=0,G92&gt;=0,J92&lt;&gt;""),"Oui","Non")</f>
        <v>Non</v>
      </c>
    </row>
    <row r="93" customFormat="false" ht="27" hidden="false" customHeight="true" outlineLevel="0" collapsed="false">
      <c r="A93" s="42"/>
      <c r="B93" s="42"/>
      <c r="C93" s="42"/>
      <c r="D93" s="42"/>
      <c r="E93" s="42"/>
      <c r="F93" s="42"/>
      <c r="G93" s="54"/>
      <c r="H93" s="55" t="str">
        <f aca="false">IF(COUNT(E93,G93)&lt;2,"Non mesuré",IF(OR(E93&lt;0,G93&lt;0),"À corriger",E93*G93))</f>
        <v>Non mesuré</v>
      </c>
      <c r="I93" s="42"/>
      <c r="J93" s="42"/>
      <c r="K93" s="43" t="str">
        <f aca="false">IF(AND(C93&lt;&gt;"",COUNT(E93,G93)=2,E93&gt;=0,G93&gt;=0,J93&lt;&gt;""),"Oui","Non")</f>
        <v>Non</v>
      </c>
    </row>
    <row r="94" customFormat="false" ht="27" hidden="false" customHeight="true" outlineLevel="0" collapsed="false">
      <c r="A94" s="42"/>
      <c r="B94" s="42"/>
      <c r="C94" s="42"/>
      <c r="D94" s="42"/>
      <c r="E94" s="42"/>
      <c r="F94" s="42"/>
      <c r="G94" s="54"/>
      <c r="H94" s="55" t="str">
        <f aca="false">IF(COUNT(E94,G94)&lt;2,"Non mesuré",IF(OR(E94&lt;0,G94&lt;0),"À corriger",E94*G94))</f>
        <v>Non mesuré</v>
      </c>
      <c r="I94" s="42"/>
      <c r="J94" s="42"/>
      <c r="K94" s="43" t="str">
        <f aca="false">IF(AND(C94&lt;&gt;"",COUNT(E94,G94)=2,E94&gt;=0,G94&gt;=0,J94&lt;&gt;""),"Oui","Non")</f>
        <v>Non</v>
      </c>
    </row>
    <row r="95" customFormat="false" ht="27" hidden="false" customHeight="true" outlineLevel="0" collapsed="false">
      <c r="A95" s="42"/>
      <c r="B95" s="42"/>
      <c r="C95" s="42"/>
      <c r="D95" s="42"/>
      <c r="E95" s="42"/>
      <c r="F95" s="42"/>
      <c r="G95" s="54"/>
      <c r="H95" s="55" t="str">
        <f aca="false">IF(COUNT(E95,G95)&lt;2,"Non mesuré",IF(OR(E95&lt;0,G95&lt;0),"À corriger",E95*G95))</f>
        <v>Non mesuré</v>
      </c>
      <c r="I95" s="42"/>
      <c r="J95" s="42"/>
      <c r="K95" s="43" t="str">
        <f aca="false">IF(AND(C95&lt;&gt;"",COUNT(E95,G95)=2,E95&gt;=0,G95&gt;=0,J95&lt;&gt;""),"Oui","Non")</f>
        <v>Non</v>
      </c>
    </row>
    <row r="96" customFormat="false" ht="27" hidden="false" customHeight="true" outlineLevel="0" collapsed="false">
      <c r="A96" s="42"/>
      <c r="B96" s="42"/>
      <c r="C96" s="42"/>
      <c r="D96" s="42"/>
      <c r="E96" s="42"/>
      <c r="F96" s="42"/>
      <c r="G96" s="54"/>
      <c r="H96" s="55" t="str">
        <f aca="false">IF(COUNT(E96,G96)&lt;2,"Non mesuré",IF(OR(E96&lt;0,G96&lt;0),"À corriger",E96*G96))</f>
        <v>Non mesuré</v>
      </c>
      <c r="I96" s="42"/>
      <c r="J96" s="42"/>
      <c r="K96" s="43" t="str">
        <f aca="false">IF(AND(C96&lt;&gt;"",COUNT(E96,G96)=2,E96&gt;=0,G96&gt;=0,J96&lt;&gt;""),"Oui","Non")</f>
        <v>Non</v>
      </c>
    </row>
    <row r="97" customFormat="false" ht="27" hidden="false" customHeight="true" outlineLevel="0" collapsed="false">
      <c r="A97" s="42"/>
      <c r="B97" s="42"/>
      <c r="C97" s="42"/>
      <c r="D97" s="42"/>
      <c r="E97" s="42"/>
      <c r="F97" s="42"/>
      <c r="G97" s="54"/>
      <c r="H97" s="55" t="str">
        <f aca="false">IF(COUNT(E97,G97)&lt;2,"Non mesuré",IF(OR(E97&lt;0,G97&lt;0),"À corriger",E97*G97))</f>
        <v>Non mesuré</v>
      </c>
      <c r="I97" s="42"/>
      <c r="J97" s="42"/>
      <c r="K97" s="43" t="str">
        <f aca="false">IF(AND(C97&lt;&gt;"",COUNT(E97,G97)=2,E97&gt;=0,G97&gt;=0,J97&lt;&gt;""),"Oui","Non")</f>
        <v>Non</v>
      </c>
    </row>
    <row r="98" customFormat="false" ht="27" hidden="false" customHeight="true" outlineLevel="0" collapsed="false">
      <c r="A98" s="42"/>
      <c r="B98" s="42"/>
      <c r="C98" s="42"/>
      <c r="D98" s="42"/>
      <c r="E98" s="42"/>
      <c r="F98" s="42"/>
      <c r="G98" s="54"/>
      <c r="H98" s="55" t="str">
        <f aca="false">IF(COUNT(E98,G98)&lt;2,"Non mesuré",IF(OR(E98&lt;0,G98&lt;0),"À corriger",E98*G98))</f>
        <v>Non mesuré</v>
      </c>
      <c r="I98" s="42"/>
      <c r="J98" s="42"/>
      <c r="K98" s="43" t="str">
        <f aca="false">IF(AND(C98&lt;&gt;"",COUNT(E98,G98)=2,E98&gt;=0,G98&gt;=0,J98&lt;&gt;""),"Oui","Non")</f>
        <v>Non</v>
      </c>
    </row>
    <row r="99" customFormat="false" ht="27" hidden="false" customHeight="true" outlineLevel="0" collapsed="false">
      <c r="A99" s="42"/>
      <c r="B99" s="42"/>
      <c r="C99" s="42"/>
      <c r="D99" s="42"/>
      <c r="E99" s="42"/>
      <c r="F99" s="42"/>
      <c r="G99" s="54"/>
      <c r="H99" s="55" t="str">
        <f aca="false">IF(COUNT(E99,G99)&lt;2,"Non mesuré",IF(OR(E99&lt;0,G99&lt;0),"À corriger",E99*G99))</f>
        <v>Non mesuré</v>
      </c>
      <c r="I99" s="42"/>
      <c r="J99" s="42"/>
      <c r="K99" s="43" t="str">
        <f aca="false">IF(AND(C99&lt;&gt;"",COUNT(E99,G99)=2,E99&gt;=0,G99&gt;=0,J99&lt;&gt;""),"Oui","Non")</f>
        <v>Non</v>
      </c>
    </row>
    <row r="100" customFormat="false" ht="27" hidden="false" customHeight="true" outlineLevel="0" collapsed="false">
      <c r="A100" s="42"/>
      <c r="B100" s="42"/>
      <c r="C100" s="42"/>
      <c r="D100" s="42"/>
      <c r="E100" s="42"/>
      <c r="F100" s="42"/>
      <c r="G100" s="54"/>
      <c r="H100" s="55" t="str">
        <f aca="false">IF(COUNT(E100,G100)&lt;2,"Non mesuré",IF(OR(E100&lt;0,G100&lt;0),"À corriger",E100*G100))</f>
        <v>Non mesuré</v>
      </c>
      <c r="I100" s="42"/>
      <c r="J100" s="42"/>
      <c r="K100" s="43" t="str">
        <f aca="false">IF(AND(C100&lt;&gt;"",COUNT(E100,G100)=2,E100&gt;=0,G100&gt;=0,J100&lt;&gt;""),"Oui","Non")</f>
        <v>Non</v>
      </c>
    </row>
    <row r="101" customFormat="false" ht="27" hidden="false" customHeight="true" outlineLevel="0" collapsed="false">
      <c r="A101" s="42"/>
      <c r="B101" s="42"/>
      <c r="C101" s="42"/>
      <c r="D101" s="42"/>
      <c r="E101" s="42"/>
      <c r="F101" s="42"/>
      <c r="G101" s="54"/>
      <c r="H101" s="55" t="str">
        <f aca="false">IF(COUNT(E101,G101)&lt;2,"Non mesuré",IF(OR(E101&lt;0,G101&lt;0),"À corriger",E101*G101))</f>
        <v>Non mesuré</v>
      </c>
      <c r="I101" s="42"/>
      <c r="J101" s="42"/>
      <c r="K101" s="43" t="str">
        <f aca="false">IF(AND(C101&lt;&gt;"",COUNT(E101,G101)=2,E101&gt;=0,G101&gt;=0,J101&lt;&gt;""),"Oui","Non")</f>
        <v>Non</v>
      </c>
    </row>
    <row r="102" customFormat="false" ht="27" hidden="false" customHeight="true" outlineLevel="0" collapsed="false">
      <c r="A102" s="42"/>
      <c r="B102" s="42"/>
      <c r="C102" s="42"/>
      <c r="D102" s="42"/>
      <c r="E102" s="42"/>
      <c r="F102" s="42"/>
      <c r="G102" s="54"/>
      <c r="H102" s="55" t="str">
        <f aca="false">IF(COUNT(E102,G102)&lt;2,"Non mesuré",IF(OR(E102&lt;0,G102&lt;0),"À corriger",E102*G102))</f>
        <v>Non mesuré</v>
      </c>
      <c r="I102" s="42"/>
      <c r="J102" s="42"/>
      <c r="K102" s="43" t="str">
        <f aca="false">IF(AND(C102&lt;&gt;"",COUNT(E102,G102)=2,E102&gt;=0,G102&gt;=0,J102&lt;&gt;""),"Oui","Non")</f>
        <v>Non</v>
      </c>
    </row>
    <row r="103" customFormat="false" ht="27" hidden="false" customHeight="true" outlineLevel="0" collapsed="false">
      <c r="A103" s="42"/>
      <c r="B103" s="42"/>
      <c r="C103" s="42"/>
      <c r="D103" s="42"/>
      <c r="E103" s="42"/>
      <c r="F103" s="42"/>
      <c r="G103" s="54"/>
      <c r="H103" s="55" t="str">
        <f aca="false">IF(COUNT(E103,G103)&lt;2,"Non mesuré",IF(OR(E103&lt;0,G103&lt;0),"À corriger",E103*G103))</f>
        <v>Non mesuré</v>
      </c>
      <c r="I103" s="42"/>
      <c r="J103" s="42"/>
      <c r="K103" s="43" t="str">
        <f aca="false">IF(AND(C103&lt;&gt;"",COUNT(E103,G103)=2,E103&gt;=0,G103&gt;=0,J103&lt;&gt;""),"Oui","Non")</f>
        <v>Non</v>
      </c>
    </row>
    <row r="104" customFormat="false" ht="27" hidden="false" customHeight="true" outlineLevel="0" collapsed="false">
      <c r="A104" s="42"/>
      <c r="B104" s="42"/>
      <c r="C104" s="42"/>
      <c r="D104" s="42"/>
      <c r="E104" s="42"/>
      <c r="F104" s="42"/>
      <c r="G104" s="54"/>
      <c r="H104" s="55" t="str">
        <f aca="false">IF(COUNT(E104,G104)&lt;2,"Non mesuré",IF(OR(E104&lt;0,G104&lt;0),"À corriger",E104*G104))</f>
        <v>Non mesuré</v>
      </c>
      <c r="I104" s="42"/>
      <c r="J104" s="42"/>
      <c r="K104" s="43" t="str">
        <f aca="false">IF(AND(C104&lt;&gt;"",COUNT(E104,G104)=2,E104&gt;=0,G104&gt;=0,J104&lt;&gt;""),"Oui","Non")</f>
        <v>Non</v>
      </c>
    </row>
    <row r="105" customFormat="false" ht="27" hidden="false" customHeight="true" outlineLevel="0" collapsed="false">
      <c r="A105" s="42"/>
      <c r="B105" s="42"/>
      <c r="C105" s="42"/>
      <c r="D105" s="42"/>
      <c r="E105" s="42"/>
      <c r="F105" s="42"/>
      <c r="G105" s="54"/>
      <c r="H105" s="55" t="str">
        <f aca="false">IF(COUNT(E105,G105)&lt;2,"Non mesuré",IF(OR(E105&lt;0,G105&lt;0),"À corriger",E105*G105))</f>
        <v>Non mesuré</v>
      </c>
      <c r="I105" s="42"/>
      <c r="J105" s="42"/>
      <c r="K105" s="43" t="str">
        <f aca="false">IF(AND(C105&lt;&gt;"",COUNT(E105,G105)=2,E105&gt;=0,G105&gt;=0,J105&lt;&gt;""),"Oui","Non")</f>
        <v>Non</v>
      </c>
    </row>
    <row r="106" customFormat="false" ht="27" hidden="false" customHeight="true" outlineLevel="0" collapsed="false">
      <c r="A106" s="42"/>
      <c r="B106" s="42"/>
      <c r="C106" s="42"/>
      <c r="D106" s="42"/>
      <c r="E106" s="42"/>
      <c r="F106" s="42"/>
      <c r="G106" s="54"/>
      <c r="H106" s="55" t="str">
        <f aca="false">IF(COUNT(E106,G106)&lt;2,"Non mesuré",IF(OR(E106&lt;0,G106&lt;0),"À corriger",E106*G106))</f>
        <v>Non mesuré</v>
      </c>
      <c r="I106" s="42"/>
      <c r="J106" s="42"/>
      <c r="K106" s="43" t="str">
        <f aca="false">IF(AND(C106&lt;&gt;"",COUNT(E106,G106)=2,E106&gt;=0,G106&gt;=0,J106&lt;&gt;""),"Oui","Non")</f>
        <v>Non</v>
      </c>
    </row>
    <row r="107" customFormat="false" ht="27" hidden="false" customHeight="true" outlineLevel="0" collapsed="false">
      <c r="A107" s="42"/>
      <c r="B107" s="42"/>
      <c r="C107" s="42"/>
      <c r="D107" s="42"/>
      <c r="E107" s="42"/>
      <c r="F107" s="42"/>
      <c r="G107" s="54"/>
      <c r="H107" s="55" t="str">
        <f aca="false">IF(COUNT(E107,G107)&lt;2,"Non mesuré",IF(OR(E107&lt;0,G107&lt;0),"À corriger",E107*G107))</f>
        <v>Non mesuré</v>
      </c>
      <c r="I107" s="42"/>
      <c r="J107" s="42"/>
      <c r="K107" s="43" t="str">
        <f aca="false">IF(AND(C107&lt;&gt;"",COUNT(E107,G107)=2,E107&gt;=0,G107&gt;=0,J107&lt;&gt;""),"Oui","Non")</f>
        <v>Non</v>
      </c>
    </row>
    <row r="108" customFormat="false" ht="27" hidden="false" customHeight="true" outlineLevel="0" collapsed="false">
      <c r="A108" s="42"/>
      <c r="B108" s="42"/>
      <c r="C108" s="42"/>
      <c r="D108" s="42"/>
      <c r="E108" s="42"/>
      <c r="F108" s="42"/>
      <c r="G108" s="54"/>
      <c r="H108" s="55" t="str">
        <f aca="false">IF(COUNT(E108,G108)&lt;2,"Non mesuré",IF(OR(E108&lt;0,G108&lt;0),"À corriger",E108*G108))</f>
        <v>Non mesuré</v>
      </c>
      <c r="I108" s="42"/>
      <c r="J108" s="42"/>
      <c r="K108" s="43" t="str">
        <f aca="false">IF(AND(C108&lt;&gt;"",COUNT(E108,G108)=2,E108&gt;=0,G108&gt;=0,J108&lt;&gt;""),"Oui","Non")</f>
        <v>Non</v>
      </c>
    </row>
    <row r="109" customFormat="false" ht="27" hidden="false" customHeight="true" outlineLevel="0" collapsed="false">
      <c r="A109" s="42"/>
      <c r="B109" s="42"/>
      <c r="C109" s="42"/>
      <c r="D109" s="42"/>
      <c r="E109" s="42"/>
      <c r="F109" s="42"/>
      <c r="G109" s="54"/>
      <c r="H109" s="55" t="str">
        <f aca="false">IF(COUNT(E109,G109)&lt;2,"Non mesuré",IF(OR(E109&lt;0,G109&lt;0),"À corriger",E109*G109))</f>
        <v>Non mesuré</v>
      </c>
      <c r="I109" s="42"/>
      <c r="J109" s="42"/>
      <c r="K109" s="43" t="str">
        <f aca="false">IF(AND(C109&lt;&gt;"",COUNT(E109,G109)=2,E109&gt;=0,G109&gt;=0,J109&lt;&gt;""),"Oui","Non")</f>
        <v>Non</v>
      </c>
    </row>
    <row r="110" customFormat="false" ht="27" hidden="false" customHeight="true" outlineLevel="0" collapsed="false">
      <c r="A110" s="42"/>
      <c r="B110" s="42"/>
      <c r="C110" s="42"/>
      <c r="D110" s="42"/>
      <c r="E110" s="42"/>
      <c r="F110" s="42"/>
      <c r="G110" s="54"/>
      <c r="H110" s="55" t="str">
        <f aca="false">IF(COUNT(E110,G110)&lt;2,"Non mesuré",IF(OR(E110&lt;0,G110&lt;0),"À corriger",E110*G110))</f>
        <v>Non mesuré</v>
      </c>
      <c r="I110" s="42"/>
      <c r="J110" s="42"/>
      <c r="K110" s="43" t="str">
        <f aca="false">IF(AND(C110&lt;&gt;"",COUNT(E110,G110)=2,E110&gt;=0,G110&gt;=0,J110&lt;&gt;""),"Oui","Non")</f>
        <v>Non</v>
      </c>
    </row>
    <row r="111" customFormat="false" ht="27" hidden="false" customHeight="true" outlineLevel="0" collapsed="false">
      <c r="A111" s="42"/>
      <c r="B111" s="42"/>
      <c r="C111" s="42"/>
      <c r="D111" s="42"/>
      <c r="E111" s="42"/>
      <c r="F111" s="42"/>
      <c r="G111" s="54"/>
      <c r="H111" s="55" t="str">
        <f aca="false">IF(COUNT(E111,G111)&lt;2,"Non mesuré",IF(OR(E111&lt;0,G111&lt;0),"À corriger",E111*G111))</f>
        <v>Non mesuré</v>
      </c>
      <c r="I111" s="42"/>
      <c r="J111" s="42"/>
      <c r="K111" s="43" t="str">
        <f aca="false">IF(AND(C111&lt;&gt;"",COUNT(E111,G111)=2,E111&gt;=0,G111&gt;=0,J111&lt;&gt;""),"Oui","Non")</f>
        <v>Non</v>
      </c>
    </row>
    <row r="112" customFormat="false" ht="27" hidden="false" customHeight="true" outlineLevel="0" collapsed="false">
      <c r="A112" s="42"/>
      <c r="B112" s="42"/>
      <c r="C112" s="42"/>
      <c r="D112" s="42"/>
      <c r="E112" s="42"/>
      <c r="F112" s="42"/>
      <c r="G112" s="54"/>
      <c r="H112" s="55" t="str">
        <f aca="false">IF(COUNT(E112,G112)&lt;2,"Non mesuré",IF(OR(E112&lt;0,G112&lt;0),"À corriger",E112*G112))</f>
        <v>Non mesuré</v>
      </c>
      <c r="I112" s="42"/>
      <c r="J112" s="42"/>
      <c r="K112" s="43" t="str">
        <f aca="false">IF(AND(C112&lt;&gt;"",COUNT(E112,G112)=2,E112&gt;=0,G112&gt;=0,J112&lt;&gt;""),"Oui","Non")</f>
        <v>Non</v>
      </c>
    </row>
    <row r="113" customFormat="false" ht="27" hidden="false" customHeight="true" outlineLevel="0" collapsed="false">
      <c r="A113" s="42"/>
      <c r="B113" s="42"/>
      <c r="C113" s="42"/>
      <c r="D113" s="42"/>
      <c r="E113" s="42"/>
      <c r="F113" s="42"/>
      <c r="G113" s="54"/>
      <c r="H113" s="55" t="str">
        <f aca="false">IF(COUNT(E113,G113)&lt;2,"Non mesuré",IF(OR(E113&lt;0,G113&lt;0),"À corriger",E113*G113))</f>
        <v>Non mesuré</v>
      </c>
      <c r="I113" s="42"/>
      <c r="J113" s="42"/>
      <c r="K113" s="43" t="str">
        <f aca="false">IF(AND(C113&lt;&gt;"",COUNT(E113,G113)=2,E113&gt;=0,G113&gt;=0,J113&lt;&gt;""),"Oui","Non")</f>
        <v>Non</v>
      </c>
    </row>
    <row r="114" customFormat="false" ht="27" hidden="false" customHeight="true" outlineLevel="0" collapsed="false">
      <c r="A114" s="42"/>
      <c r="B114" s="42"/>
      <c r="C114" s="42"/>
      <c r="D114" s="42"/>
      <c r="E114" s="42"/>
      <c r="F114" s="42"/>
      <c r="G114" s="54"/>
      <c r="H114" s="55" t="str">
        <f aca="false">IF(COUNT(E114,G114)&lt;2,"Non mesuré",IF(OR(E114&lt;0,G114&lt;0),"À corriger",E114*G114))</f>
        <v>Non mesuré</v>
      </c>
      <c r="I114" s="42"/>
      <c r="J114" s="42"/>
      <c r="K114" s="43" t="str">
        <f aca="false">IF(AND(C114&lt;&gt;"",COUNT(E114,G114)=2,E114&gt;=0,G114&gt;=0,J114&lt;&gt;""),"Oui","Non")</f>
        <v>Non</v>
      </c>
    </row>
    <row r="115" customFormat="false" ht="27" hidden="false" customHeight="true" outlineLevel="0" collapsed="false">
      <c r="A115" s="42"/>
      <c r="B115" s="42"/>
      <c r="C115" s="42"/>
      <c r="D115" s="42"/>
      <c r="E115" s="42"/>
      <c r="F115" s="42"/>
      <c r="G115" s="54"/>
      <c r="H115" s="55" t="str">
        <f aca="false">IF(COUNT(E115,G115)&lt;2,"Non mesuré",IF(OR(E115&lt;0,G115&lt;0),"À corriger",E115*G115))</f>
        <v>Non mesuré</v>
      </c>
      <c r="I115" s="42"/>
      <c r="J115" s="42"/>
      <c r="K115" s="43" t="str">
        <f aca="false">IF(AND(C115&lt;&gt;"",COUNT(E115,G115)=2,E115&gt;=0,G115&gt;=0,J115&lt;&gt;""),"Oui","Non")</f>
        <v>Non</v>
      </c>
    </row>
    <row r="116" customFormat="false" ht="27" hidden="false" customHeight="true" outlineLevel="0" collapsed="false">
      <c r="A116" s="42"/>
      <c r="B116" s="42"/>
      <c r="C116" s="42"/>
      <c r="D116" s="42"/>
      <c r="E116" s="42"/>
      <c r="F116" s="42"/>
      <c r="G116" s="54"/>
      <c r="H116" s="55" t="str">
        <f aca="false">IF(COUNT(E116,G116)&lt;2,"Non mesuré",IF(OR(E116&lt;0,G116&lt;0),"À corriger",E116*G116))</f>
        <v>Non mesuré</v>
      </c>
      <c r="I116" s="42"/>
      <c r="J116" s="42"/>
      <c r="K116" s="43" t="str">
        <f aca="false">IF(AND(C116&lt;&gt;"",COUNT(E116,G116)=2,E116&gt;=0,G116&gt;=0,J116&lt;&gt;""),"Oui","Non")</f>
        <v>Non</v>
      </c>
    </row>
    <row r="117" customFormat="false" ht="27" hidden="false" customHeight="true" outlineLevel="0" collapsed="false">
      <c r="A117" s="42"/>
      <c r="B117" s="42"/>
      <c r="C117" s="42"/>
      <c r="D117" s="42"/>
      <c r="E117" s="42"/>
      <c r="F117" s="42"/>
      <c r="G117" s="54"/>
      <c r="H117" s="55" t="str">
        <f aca="false">IF(COUNT(E117,G117)&lt;2,"Non mesuré",IF(OR(E117&lt;0,G117&lt;0),"À corriger",E117*G117))</f>
        <v>Non mesuré</v>
      </c>
      <c r="I117" s="42"/>
      <c r="J117" s="42"/>
      <c r="K117" s="43" t="str">
        <f aca="false">IF(AND(C117&lt;&gt;"",COUNT(E117,G117)=2,E117&gt;=0,G117&gt;=0,J117&lt;&gt;""),"Oui","Non")</f>
        <v>Non</v>
      </c>
    </row>
    <row r="118" customFormat="false" ht="27" hidden="false" customHeight="true" outlineLevel="0" collapsed="false">
      <c r="A118" s="42"/>
      <c r="B118" s="42"/>
      <c r="C118" s="42"/>
      <c r="D118" s="42"/>
      <c r="E118" s="42"/>
      <c r="F118" s="42"/>
      <c r="G118" s="54"/>
      <c r="H118" s="55" t="str">
        <f aca="false">IF(COUNT(E118,G118)&lt;2,"Non mesuré",IF(OR(E118&lt;0,G118&lt;0),"À corriger",E118*G118))</f>
        <v>Non mesuré</v>
      </c>
      <c r="I118" s="42"/>
      <c r="J118" s="42"/>
      <c r="K118" s="43" t="str">
        <f aca="false">IF(AND(C118&lt;&gt;"",COUNT(E118,G118)=2,E118&gt;=0,G118&gt;=0,J118&lt;&gt;""),"Oui","Non")</f>
        <v>Non</v>
      </c>
    </row>
    <row r="119" customFormat="false" ht="27" hidden="false" customHeight="true" outlineLevel="0" collapsed="false">
      <c r="A119" s="42"/>
      <c r="B119" s="42"/>
      <c r="C119" s="42"/>
      <c r="D119" s="42"/>
      <c r="E119" s="42"/>
      <c r="F119" s="42"/>
      <c r="G119" s="54"/>
      <c r="H119" s="55" t="str">
        <f aca="false">IF(COUNT(E119,G119)&lt;2,"Non mesuré",IF(OR(E119&lt;0,G119&lt;0),"À corriger",E119*G119))</f>
        <v>Non mesuré</v>
      </c>
      <c r="I119" s="42"/>
      <c r="J119" s="42"/>
      <c r="K119" s="43" t="str">
        <f aca="false">IF(AND(C119&lt;&gt;"",COUNT(E119,G119)=2,E119&gt;=0,G119&gt;=0,J119&lt;&gt;""),"Oui","Non")</f>
        <v>Non</v>
      </c>
    </row>
    <row r="120" customFormat="false" ht="27" hidden="false" customHeight="true" outlineLevel="0" collapsed="false">
      <c r="A120" s="42"/>
      <c r="B120" s="42"/>
      <c r="C120" s="42"/>
      <c r="D120" s="42"/>
      <c r="E120" s="42"/>
      <c r="F120" s="42"/>
      <c r="G120" s="54"/>
      <c r="H120" s="55" t="str">
        <f aca="false">IF(COUNT(E120,G120)&lt;2,"Non mesuré",IF(OR(E120&lt;0,G120&lt;0),"À corriger",E120*G120))</f>
        <v>Non mesuré</v>
      </c>
      <c r="I120" s="42"/>
      <c r="J120" s="42"/>
      <c r="K120" s="43" t="str">
        <f aca="false">IF(AND(C120&lt;&gt;"",COUNT(E120,G120)=2,E120&gt;=0,G120&gt;=0,J120&lt;&gt;""),"Oui","Non")</f>
        <v>Non</v>
      </c>
    </row>
    <row r="121" customFormat="false" ht="27" hidden="false" customHeight="true" outlineLevel="0" collapsed="false">
      <c r="A121" s="42"/>
      <c r="B121" s="42"/>
      <c r="C121" s="42"/>
      <c r="D121" s="42"/>
      <c r="E121" s="42"/>
      <c r="F121" s="42"/>
      <c r="G121" s="54"/>
      <c r="H121" s="55" t="str">
        <f aca="false">IF(COUNT(E121,G121)&lt;2,"Non mesuré",IF(OR(E121&lt;0,G121&lt;0),"À corriger",E121*G121))</f>
        <v>Non mesuré</v>
      </c>
      <c r="I121" s="42"/>
      <c r="J121" s="42"/>
      <c r="K121" s="43" t="str">
        <f aca="false">IF(AND(C121&lt;&gt;"",COUNT(E121,G121)=2,E121&gt;=0,G121&gt;=0,J121&lt;&gt;""),"Oui","Non")</f>
        <v>Non</v>
      </c>
    </row>
    <row r="122" customFormat="false" ht="27" hidden="false" customHeight="true" outlineLevel="0" collapsed="false">
      <c r="A122" s="42"/>
      <c r="B122" s="42"/>
      <c r="C122" s="42"/>
      <c r="D122" s="42"/>
      <c r="E122" s="42"/>
      <c r="F122" s="42"/>
      <c r="G122" s="54"/>
      <c r="H122" s="55" t="str">
        <f aca="false">IF(COUNT(E122,G122)&lt;2,"Non mesuré",IF(OR(E122&lt;0,G122&lt;0),"À corriger",E122*G122))</f>
        <v>Non mesuré</v>
      </c>
      <c r="I122" s="42"/>
      <c r="J122" s="42"/>
      <c r="K122" s="43" t="str">
        <f aca="false">IF(AND(C122&lt;&gt;"",COUNT(E122,G122)=2,E122&gt;=0,G122&gt;=0,J122&lt;&gt;""),"Oui","Non")</f>
        <v>Non</v>
      </c>
    </row>
    <row r="123" customFormat="false" ht="27" hidden="false" customHeight="true" outlineLevel="0" collapsed="false">
      <c r="A123" s="42"/>
      <c r="B123" s="42"/>
      <c r="C123" s="42"/>
      <c r="D123" s="42"/>
      <c r="E123" s="42"/>
      <c r="F123" s="42"/>
      <c r="G123" s="54"/>
      <c r="H123" s="55" t="str">
        <f aca="false">IF(COUNT(E123,G123)&lt;2,"Non mesuré",IF(OR(E123&lt;0,G123&lt;0),"À corriger",E123*G123))</f>
        <v>Non mesuré</v>
      </c>
      <c r="I123" s="42"/>
      <c r="J123" s="42"/>
      <c r="K123" s="43" t="str">
        <f aca="false">IF(AND(C123&lt;&gt;"",COUNT(E123,G123)=2,E123&gt;=0,G123&gt;=0,J123&lt;&gt;""),"Oui","Non")</f>
        <v>Non</v>
      </c>
    </row>
    <row r="124" customFormat="false" ht="27" hidden="false" customHeight="true" outlineLevel="0" collapsed="false">
      <c r="A124" s="42"/>
      <c r="B124" s="42"/>
      <c r="C124" s="42"/>
      <c r="D124" s="42"/>
      <c r="E124" s="42"/>
      <c r="F124" s="42"/>
      <c r="G124" s="54"/>
      <c r="H124" s="55" t="str">
        <f aca="false">IF(COUNT(E124,G124)&lt;2,"Non mesuré",IF(OR(E124&lt;0,G124&lt;0),"À corriger",E124*G124))</f>
        <v>Non mesuré</v>
      </c>
      <c r="I124" s="42"/>
      <c r="J124" s="42"/>
      <c r="K124" s="43" t="str">
        <f aca="false">IF(AND(C124&lt;&gt;"",COUNT(E124,G124)=2,E124&gt;=0,G124&gt;=0,J124&lt;&gt;""),"Oui","Non")</f>
        <v>Non</v>
      </c>
    </row>
    <row r="125" customFormat="false" ht="27" hidden="false" customHeight="true" outlineLevel="0" collapsed="false">
      <c r="A125" s="42"/>
      <c r="B125" s="42"/>
      <c r="C125" s="42"/>
      <c r="D125" s="42"/>
      <c r="E125" s="42"/>
      <c r="F125" s="42"/>
      <c r="G125" s="54"/>
      <c r="H125" s="55" t="str">
        <f aca="false">IF(COUNT(E125,G125)&lt;2,"Non mesuré",IF(OR(E125&lt;0,G125&lt;0),"À corriger",E125*G125))</f>
        <v>Non mesuré</v>
      </c>
      <c r="I125" s="42"/>
      <c r="J125" s="42"/>
      <c r="K125" s="43" t="str">
        <f aca="false">IF(AND(C125&lt;&gt;"",COUNT(E125,G125)=2,E125&gt;=0,G125&gt;=0,J125&lt;&gt;""),"Oui","Non")</f>
        <v>Non</v>
      </c>
    </row>
    <row r="126" customFormat="false" ht="27" hidden="false" customHeight="true" outlineLevel="0" collapsed="false">
      <c r="A126" s="42"/>
      <c r="B126" s="42"/>
      <c r="C126" s="42"/>
      <c r="D126" s="42"/>
      <c r="E126" s="42"/>
      <c r="F126" s="42"/>
      <c r="G126" s="54"/>
      <c r="H126" s="55" t="str">
        <f aca="false">IF(COUNT(E126,G126)&lt;2,"Non mesuré",IF(OR(E126&lt;0,G126&lt;0),"À corriger",E126*G126))</f>
        <v>Non mesuré</v>
      </c>
      <c r="I126" s="42"/>
      <c r="J126" s="42"/>
      <c r="K126" s="43" t="str">
        <f aca="false">IF(AND(C126&lt;&gt;"",COUNT(E126,G126)=2,E126&gt;=0,G126&gt;=0,J126&lt;&gt;""),"Oui","Non")</f>
        <v>Non</v>
      </c>
    </row>
    <row r="127" customFormat="false" ht="27" hidden="false" customHeight="true" outlineLevel="0" collapsed="false">
      <c r="A127" s="42"/>
      <c r="B127" s="42"/>
      <c r="C127" s="42"/>
      <c r="D127" s="42"/>
      <c r="E127" s="42"/>
      <c r="F127" s="42"/>
      <c r="G127" s="54"/>
      <c r="H127" s="55" t="str">
        <f aca="false">IF(COUNT(E127,G127)&lt;2,"Non mesuré",IF(OR(E127&lt;0,G127&lt;0),"À corriger",E127*G127))</f>
        <v>Non mesuré</v>
      </c>
      <c r="I127" s="42"/>
      <c r="J127" s="42"/>
      <c r="K127" s="43" t="str">
        <f aca="false">IF(AND(C127&lt;&gt;"",COUNT(E127,G127)=2,E127&gt;=0,G127&gt;=0,J127&lt;&gt;""),"Oui","Non")</f>
        <v>Non</v>
      </c>
    </row>
    <row r="128" customFormat="false" ht="27" hidden="false" customHeight="true" outlineLevel="0" collapsed="false">
      <c r="A128" s="42"/>
      <c r="B128" s="42"/>
      <c r="C128" s="42"/>
      <c r="D128" s="42"/>
      <c r="E128" s="42"/>
      <c r="F128" s="42"/>
      <c r="G128" s="54"/>
      <c r="H128" s="55" t="str">
        <f aca="false">IF(COUNT(E128,G128)&lt;2,"Non mesuré",IF(OR(E128&lt;0,G128&lt;0),"À corriger",E128*G128))</f>
        <v>Non mesuré</v>
      </c>
      <c r="I128" s="42"/>
      <c r="J128" s="42"/>
      <c r="K128" s="43" t="str">
        <f aca="false">IF(AND(C128&lt;&gt;"",COUNT(E128,G128)=2,E128&gt;=0,G128&gt;=0,J128&lt;&gt;""),"Oui","Non")</f>
        <v>Non</v>
      </c>
    </row>
    <row r="129" customFormat="false" ht="27" hidden="false" customHeight="true" outlineLevel="0" collapsed="false">
      <c r="A129" s="42"/>
      <c r="B129" s="42"/>
      <c r="C129" s="42"/>
      <c r="D129" s="42"/>
      <c r="E129" s="42"/>
      <c r="F129" s="42"/>
      <c r="G129" s="54"/>
      <c r="H129" s="55" t="str">
        <f aca="false">IF(COUNT(E129,G129)&lt;2,"Non mesuré",IF(OR(E129&lt;0,G129&lt;0),"À corriger",E129*G129))</f>
        <v>Non mesuré</v>
      </c>
      <c r="I129" s="42"/>
      <c r="J129" s="42"/>
      <c r="K129" s="43" t="str">
        <f aca="false">IF(AND(C129&lt;&gt;"",COUNT(E129,G129)=2,E129&gt;=0,G129&gt;=0,J129&lt;&gt;""),"Oui","Non")</f>
        <v>Non</v>
      </c>
    </row>
    <row r="130" customFormat="false" ht="27" hidden="false" customHeight="true" outlineLevel="0" collapsed="false">
      <c r="A130" s="42"/>
      <c r="B130" s="42"/>
      <c r="C130" s="42"/>
      <c r="D130" s="42"/>
      <c r="E130" s="42"/>
      <c r="F130" s="42"/>
      <c r="G130" s="54"/>
      <c r="H130" s="55" t="str">
        <f aca="false">IF(COUNT(E130,G130)&lt;2,"Non mesuré",IF(OR(E130&lt;0,G130&lt;0),"À corriger",E130*G130))</f>
        <v>Non mesuré</v>
      </c>
      <c r="I130" s="42"/>
      <c r="J130" s="42"/>
      <c r="K130" s="43" t="str">
        <f aca="false">IF(AND(C130&lt;&gt;"",COUNT(E130,G130)=2,E130&gt;=0,G130&gt;=0,J130&lt;&gt;""),"Oui","Non")</f>
        <v>Non</v>
      </c>
    </row>
    <row r="131" customFormat="false" ht="27" hidden="false" customHeight="true" outlineLevel="0" collapsed="false">
      <c r="A131" s="42"/>
      <c r="B131" s="42"/>
      <c r="C131" s="42"/>
      <c r="D131" s="42"/>
      <c r="E131" s="42"/>
      <c r="F131" s="42"/>
      <c r="G131" s="54"/>
      <c r="H131" s="55" t="str">
        <f aca="false">IF(COUNT(E131,G131)&lt;2,"Non mesuré",IF(OR(E131&lt;0,G131&lt;0),"À corriger",E131*G131))</f>
        <v>Non mesuré</v>
      </c>
      <c r="I131" s="42"/>
      <c r="J131" s="42"/>
      <c r="K131" s="43" t="str">
        <f aca="false">IF(AND(C131&lt;&gt;"",COUNT(E131,G131)=2,E131&gt;=0,G131&gt;=0,J131&lt;&gt;""),"Oui","Non")</f>
        <v>Non</v>
      </c>
    </row>
    <row r="132" customFormat="false" ht="27" hidden="false" customHeight="true" outlineLevel="0" collapsed="false">
      <c r="A132" s="42"/>
      <c r="B132" s="42"/>
      <c r="C132" s="42"/>
      <c r="D132" s="42"/>
      <c r="E132" s="42"/>
      <c r="F132" s="42"/>
      <c r="G132" s="54"/>
      <c r="H132" s="55" t="str">
        <f aca="false">IF(COUNT(E132,G132)&lt;2,"Non mesuré",IF(OR(E132&lt;0,G132&lt;0),"À corriger",E132*G132))</f>
        <v>Non mesuré</v>
      </c>
      <c r="I132" s="42"/>
      <c r="J132" s="42"/>
      <c r="K132" s="43" t="str">
        <f aca="false">IF(AND(C132&lt;&gt;"",COUNT(E132,G132)=2,E132&gt;=0,G132&gt;=0,J132&lt;&gt;""),"Oui","Non")</f>
        <v>Non</v>
      </c>
    </row>
    <row r="133" customFormat="false" ht="27" hidden="false" customHeight="true" outlineLevel="0" collapsed="false">
      <c r="A133" s="42"/>
      <c r="B133" s="42"/>
      <c r="C133" s="42"/>
      <c r="D133" s="42"/>
      <c r="E133" s="42"/>
      <c r="F133" s="42"/>
      <c r="G133" s="54"/>
      <c r="H133" s="55" t="str">
        <f aca="false">IF(COUNT(E133,G133)&lt;2,"Non mesuré",IF(OR(E133&lt;0,G133&lt;0),"À corriger",E133*G133))</f>
        <v>Non mesuré</v>
      </c>
      <c r="I133" s="42"/>
      <c r="J133" s="42"/>
      <c r="K133" s="43" t="str">
        <f aca="false">IF(AND(C133&lt;&gt;"",COUNT(E133,G133)=2,E133&gt;=0,G133&gt;=0,J133&lt;&gt;""),"Oui","Non")</f>
        <v>Non</v>
      </c>
    </row>
    <row r="134" customFormat="false" ht="27" hidden="false" customHeight="true" outlineLevel="0" collapsed="false">
      <c r="A134" s="42"/>
      <c r="B134" s="42"/>
      <c r="C134" s="42"/>
      <c r="D134" s="42"/>
      <c r="E134" s="42"/>
      <c r="F134" s="42"/>
      <c r="G134" s="54"/>
      <c r="H134" s="55" t="str">
        <f aca="false">IF(COUNT(E134,G134)&lt;2,"Non mesuré",IF(OR(E134&lt;0,G134&lt;0),"À corriger",E134*G134))</f>
        <v>Non mesuré</v>
      </c>
      <c r="I134" s="42"/>
      <c r="J134" s="42"/>
      <c r="K134" s="43" t="str">
        <f aca="false">IF(AND(C134&lt;&gt;"",COUNT(E134,G134)=2,E134&gt;=0,G134&gt;=0,J134&lt;&gt;""),"Oui","Non")</f>
        <v>Non</v>
      </c>
    </row>
    <row r="135" customFormat="false" ht="27" hidden="false" customHeight="true" outlineLevel="0" collapsed="false">
      <c r="A135" s="42"/>
      <c r="B135" s="42"/>
      <c r="C135" s="42"/>
      <c r="D135" s="42"/>
      <c r="E135" s="42"/>
      <c r="F135" s="42"/>
      <c r="G135" s="54"/>
      <c r="H135" s="55" t="str">
        <f aca="false">IF(COUNT(E135,G135)&lt;2,"Non mesuré",IF(OR(E135&lt;0,G135&lt;0),"À corriger",E135*G135))</f>
        <v>Non mesuré</v>
      </c>
      <c r="I135" s="42"/>
      <c r="J135" s="42"/>
      <c r="K135" s="43" t="str">
        <f aca="false">IF(AND(C135&lt;&gt;"",COUNT(E135,G135)=2,E135&gt;=0,G135&gt;=0,J135&lt;&gt;""),"Oui","Non")</f>
        <v>Non</v>
      </c>
    </row>
    <row r="136" customFormat="false" ht="27" hidden="false" customHeight="true" outlineLevel="0" collapsed="false">
      <c r="A136" s="42"/>
      <c r="B136" s="42"/>
      <c r="C136" s="42"/>
      <c r="D136" s="42"/>
      <c r="E136" s="42"/>
      <c r="F136" s="42"/>
      <c r="G136" s="54"/>
      <c r="H136" s="55" t="str">
        <f aca="false">IF(COUNT(E136,G136)&lt;2,"Non mesuré",IF(OR(E136&lt;0,G136&lt;0),"À corriger",E136*G136))</f>
        <v>Non mesuré</v>
      </c>
      <c r="I136" s="42"/>
      <c r="J136" s="42"/>
      <c r="K136" s="43" t="str">
        <f aca="false">IF(AND(C136&lt;&gt;"",COUNT(E136,G136)=2,E136&gt;=0,G136&gt;=0,J136&lt;&gt;""),"Oui","Non")</f>
        <v>Non</v>
      </c>
    </row>
    <row r="137" customFormat="false" ht="27" hidden="false" customHeight="true" outlineLevel="0" collapsed="false">
      <c r="A137" s="42"/>
      <c r="B137" s="42"/>
      <c r="C137" s="42"/>
      <c r="D137" s="42"/>
      <c r="E137" s="42"/>
      <c r="F137" s="42"/>
      <c r="G137" s="54"/>
      <c r="H137" s="55" t="str">
        <f aca="false">IF(COUNT(E137,G137)&lt;2,"Non mesuré",IF(OR(E137&lt;0,G137&lt;0),"À corriger",E137*G137))</f>
        <v>Non mesuré</v>
      </c>
      <c r="I137" s="42"/>
      <c r="J137" s="42"/>
      <c r="K137" s="43" t="str">
        <f aca="false">IF(AND(C137&lt;&gt;"",COUNT(E137,G137)=2,E137&gt;=0,G137&gt;=0,J137&lt;&gt;""),"Oui","Non")</f>
        <v>Non</v>
      </c>
    </row>
    <row r="138" customFormat="false" ht="27" hidden="false" customHeight="true" outlineLevel="0" collapsed="false">
      <c r="A138" s="42"/>
      <c r="B138" s="42"/>
      <c r="C138" s="42"/>
      <c r="D138" s="42"/>
      <c r="E138" s="42"/>
      <c r="F138" s="42"/>
      <c r="G138" s="54"/>
      <c r="H138" s="55" t="str">
        <f aca="false">IF(COUNT(E138,G138)&lt;2,"Non mesuré",IF(OR(E138&lt;0,G138&lt;0),"À corriger",E138*G138))</f>
        <v>Non mesuré</v>
      </c>
      <c r="I138" s="42"/>
      <c r="J138" s="42"/>
      <c r="K138" s="43" t="str">
        <f aca="false">IF(AND(C138&lt;&gt;"",COUNT(E138,G138)=2,E138&gt;=0,G138&gt;=0,J138&lt;&gt;""),"Oui","Non")</f>
        <v>Non</v>
      </c>
    </row>
    <row r="139" customFormat="false" ht="27" hidden="false" customHeight="true" outlineLevel="0" collapsed="false">
      <c r="A139" s="42"/>
      <c r="B139" s="42"/>
      <c r="C139" s="42"/>
      <c r="D139" s="42"/>
      <c r="E139" s="42"/>
      <c r="F139" s="42"/>
      <c r="G139" s="54"/>
      <c r="H139" s="55" t="str">
        <f aca="false">IF(COUNT(E139,G139)&lt;2,"Non mesuré",IF(OR(E139&lt;0,G139&lt;0),"À corriger",E139*G139))</f>
        <v>Non mesuré</v>
      </c>
      <c r="I139" s="42"/>
      <c r="J139" s="42"/>
      <c r="K139" s="43" t="str">
        <f aca="false">IF(AND(C139&lt;&gt;"",COUNT(E139,G139)=2,E139&gt;=0,G139&gt;=0,J139&lt;&gt;""),"Oui","Non")</f>
        <v>Non</v>
      </c>
    </row>
    <row r="140" customFormat="false" ht="27" hidden="false" customHeight="true" outlineLevel="0" collapsed="false">
      <c r="A140" s="42"/>
      <c r="B140" s="42"/>
      <c r="C140" s="42"/>
      <c r="D140" s="42"/>
      <c r="E140" s="42"/>
      <c r="F140" s="42"/>
      <c r="G140" s="54"/>
      <c r="H140" s="55" t="str">
        <f aca="false">IF(COUNT(E140,G140)&lt;2,"Non mesuré",IF(OR(E140&lt;0,G140&lt;0),"À corriger",E140*G140))</f>
        <v>Non mesuré</v>
      </c>
      <c r="I140" s="42"/>
      <c r="J140" s="42"/>
      <c r="K140" s="43" t="str">
        <f aca="false">IF(AND(C140&lt;&gt;"",COUNT(E140,G140)=2,E140&gt;=0,G140&gt;=0,J140&lt;&gt;""),"Oui","Non")</f>
        <v>Non</v>
      </c>
    </row>
    <row r="141" customFormat="false" ht="27" hidden="false" customHeight="true" outlineLevel="0" collapsed="false">
      <c r="A141" s="42"/>
      <c r="B141" s="42"/>
      <c r="C141" s="42"/>
      <c r="D141" s="42"/>
      <c r="E141" s="42"/>
      <c r="F141" s="42"/>
      <c r="G141" s="54"/>
      <c r="H141" s="55" t="str">
        <f aca="false">IF(COUNT(E141,G141)&lt;2,"Non mesuré",IF(OR(E141&lt;0,G141&lt;0),"À corriger",E141*G141))</f>
        <v>Non mesuré</v>
      </c>
      <c r="I141" s="42"/>
      <c r="J141" s="42"/>
      <c r="K141" s="43" t="str">
        <f aca="false">IF(AND(C141&lt;&gt;"",COUNT(E141,G141)=2,E141&gt;=0,G141&gt;=0,J141&lt;&gt;""),"Oui","Non")</f>
        <v>Non</v>
      </c>
    </row>
    <row r="142" customFormat="false" ht="27" hidden="false" customHeight="true" outlineLevel="0" collapsed="false">
      <c r="A142" s="42"/>
      <c r="B142" s="42"/>
      <c r="C142" s="42"/>
      <c r="D142" s="42"/>
      <c r="E142" s="42"/>
      <c r="F142" s="42"/>
      <c r="G142" s="54"/>
      <c r="H142" s="55" t="str">
        <f aca="false">IF(COUNT(E142,G142)&lt;2,"Non mesuré",IF(OR(E142&lt;0,G142&lt;0),"À corriger",E142*G142))</f>
        <v>Non mesuré</v>
      </c>
      <c r="I142" s="42"/>
      <c r="J142" s="42"/>
      <c r="K142" s="43" t="str">
        <f aca="false">IF(AND(C142&lt;&gt;"",COUNT(E142,G142)=2,E142&gt;=0,G142&gt;=0,J142&lt;&gt;""),"Oui","Non")</f>
        <v>Non</v>
      </c>
    </row>
    <row r="143" customFormat="false" ht="27" hidden="false" customHeight="true" outlineLevel="0" collapsed="false">
      <c r="A143" s="42"/>
      <c r="B143" s="42"/>
      <c r="C143" s="42"/>
      <c r="D143" s="42"/>
      <c r="E143" s="42"/>
      <c r="F143" s="42"/>
      <c r="G143" s="54"/>
      <c r="H143" s="55" t="str">
        <f aca="false">IF(COUNT(E143,G143)&lt;2,"Non mesuré",IF(OR(E143&lt;0,G143&lt;0),"À corriger",E143*G143))</f>
        <v>Non mesuré</v>
      </c>
      <c r="I143" s="42"/>
      <c r="J143" s="42"/>
      <c r="K143" s="43" t="str">
        <f aca="false">IF(AND(C143&lt;&gt;"",COUNT(E143,G143)=2,E143&gt;=0,G143&gt;=0,J143&lt;&gt;""),"Oui","Non")</f>
        <v>Non</v>
      </c>
    </row>
    <row r="144" customFormat="false" ht="27" hidden="false" customHeight="true" outlineLevel="0" collapsed="false">
      <c r="A144" s="42"/>
      <c r="B144" s="42"/>
      <c r="C144" s="42"/>
      <c r="D144" s="42"/>
      <c r="E144" s="42"/>
      <c r="F144" s="42"/>
      <c r="G144" s="54"/>
      <c r="H144" s="55" t="str">
        <f aca="false">IF(COUNT(E144,G144)&lt;2,"Non mesuré",IF(OR(E144&lt;0,G144&lt;0),"À corriger",E144*G144))</f>
        <v>Non mesuré</v>
      </c>
      <c r="I144" s="42"/>
      <c r="J144" s="42"/>
      <c r="K144" s="43" t="str">
        <f aca="false">IF(AND(C144&lt;&gt;"",COUNT(E144,G144)=2,E144&gt;=0,G144&gt;=0,J144&lt;&gt;""),"Oui","Non")</f>
        <v>Non</v>
      </c>
    </row>
    <row r="145" customFormat="false" ht="27" hidden="false" customHeight="true" outlineLevel="0" collapsed="false">
      <c r="A145" s="42"/>
      <c r="B145" s="42"/>
      <c r="C145" s="42"/>
      <c r="D145" s="42"/>
      <c r="E145" s="42"/>
      <c r="F145" s="42"/>
      <c r="G145" s="54"/>
      <c r="H145" s="55" t="str">
        <f aca="false">IF(COUNT(E145,G145)&lt;2,"Non mesuré",IF(OR(E145&lt;0,G145&lt;0),"À corriger",E145*G145))</f>
        <v>Non mesuré</v>
      </c>
      <c r="I145" s="42"/>
      <c r="J145" s="42"/>
      <c r="K145" s="43" t="str">
        <f aca="false">IF(AND(C145&lt;&gt;"",COUNT(E145,G145)=2,E145&gt;=0,G145&gt;=0,J145&lt;&gt;""),"Oui","Non")</f>
        <v>Non</v>
      </c>
    </row>
    <row r="146" customFormat="false" ht="27" hidden="false" customHeight="true" outlineLevel="0" collapsed="false">
      <c r="A146" s="42"/>
      <c r="B146" s="42"/>
      <c r="C146" s="42"/>
      <c r="D146" s="42"/>
      <c r="E146" s="42"/>
      <c r="F146" s="42"/>
      <c r="G146" s="54"/>
      <c r="H146" s="55" t="str">
        <f aca="false">IF(COUNT(E146,G146)&lt;2,"Non mesuré",IF(OR(E146&lt;0,G146&lt;0),"À corriger",E146*G146))</f>
        <v>Non mesuré</v>
      </c>
      <c r="I146" s="42"/>
      <c r="J146" s="42"/>
      <c r="K146" s="43" t="str">
        <f aca="false">IF(AND(C146&lt;&gt;"",COUNT(E146,G146)=2,E146&gt;=0,G146&gt;=0,J146&lt;&gt;""),"Oui","Non")</f>
        <v>Non</v>
      </c>
    </row>
    <row r="147" customFormat="false" ht="27" hidden="false" customHeight="true" outlineLevel="0" collapsed="false">
      <c r="A147" s="42"/>
      <c r="B147" s="42"/>
      <c r="C147" s="42"/>
      <c r="D147" s="42"/>
      <c r="E147" s="42"/>
      <c r="F147" s="42"/>
      <c r="G147" s="54"/>
      <c r="H147" s="55" t="str">
        <f aca="false">IF(COUNT(E147,G147)&lt;2,"Non mesuré",IF(OR(E147&lt;0,G147&lt;0),"À corriger",E147*G147))</f>
        <v>Non mesuré</v>
      </c>
      <c r="I147" s="42"/>
      <c r="J147" s="42"/>
      <c r="K147" s="43" t="str">
        <f aca="false">IF(AND(C147&lt;&gt;"",COUNT(E147,G147)=2,E147&gt;=0,G147&gt;=0,J147&lt;&gt;""),"Oui","Non")</f>
        <v>Non</v>
      </c>
    </row>
    <row r="148" customFormat="false" ht="27" hidden="false" customHeight="true" outlineLevel="0" collapsed="false">
      <c r="A148" s="42"/>
      <c r="B148" s="42"/>
      <c r="C148" s="42"/>
      <c r="D148" s="42"/>
      <c r="E148" s="42"/>
      <c r="F148" s="42"/>
      <c r="G148" s="54"/>
      <c r="H148" s="55" t="str">
        <f aca="false">IF(COUNT(E148,G148)&lt;2,"Non mesuré",IF(OR(E148&lt;0,G148&lt;0),"À corriger",E148*G148))</f>
        <v>Non mesuré</v>
      </c>
      <c r="I148" s="42"/>
      <c r="J148" s="42"/>
      <c r="K148" s="43" t="str">
        <f aca="false">IF(AND(C148&lt;&gt;"",COUNT(E148,G148)=2,E148&gt;=0,G148&gt;=0,J148&lt;&gt;""),"Oui","Non")</f>
        <v>Non</v>
      </c>
    </row>
    <row r="149" customFormat="false" ht="27" hidden="false" customHeight="true" outlineLevel="0" collapsed="false">
      <c r="A149" s="42"/>
      <c r="B149" s="42"/>
      <c r="C149" s="42"/>
      <c r="D149" s="42"/>
      <c r="E149" s="42"/>
      <c r="F149" s="42"/>
      <c r="G149" s="54"/>
      <c r="H149" s="55" t="str">
        <f aca="false">IF(COUNT(E149,G149)&lt;2,"Non mesuré",IF(OR(E149&lt;0,G149&lt;0),"À corriger",E149*G149))</f>
        <v>Non mesuré</v>
      </c>
      <c r="I149" s="42"/>
      <c r="J149" s="42"/>
      <c r="K149" s="43" t="str">
        <f aca="false">IF(AND(C149&lt;&gt;"",COUNT(E149,G149)=2,E149&gt;=0,G149&gt;=0,J149&lt;&gt;""),"Oui","Non")</f>
        <v>Non</v>
      </c>
    </row>
    <row r="150" customFormat="false" ht="27" hidden="false" customHeight="true" outlineLevel="0" collapsed="false">
      <c r="A150" s="42"/>
      <c r="B150" s="42"/>
      <c r="C150" s="42"/>
      <c r="D150" s="42"/>
      <c r="E150" s="42"/>
      <c r="F150" s="42"/>
      <c r="G150" s="54"/>
      <c r="H150" s="55" t="str">
        <f aca="false">IF(COUNT(E150,G150)&lt;2,"Non mesuré",IF(OR(E150&lt;0,G150&lt;0),"À corriger",E150*G150))</f>
        <v>Non mesuré</v>
      </c>
      <c r="I150" s="42"/>
      <c r="J150" s="42"/>
      <c r="K150" s="43" t="str">
        <f aca="false">IF(AND(C150&lt;&gt;"",COUNT(E150,G150)=2,E150&gt;=0,G150&gt;=0,J150&lt;&gt;""),"Oui","Non")</f>
        <v>Non</v>
      </c>
    </row>
    <row r="151" customFormat="false" ht="27" hidden="false" customHeight="true" outlineLevel="0" collapsed="false">
      <c r="A151" s="42"/>
      <c r="B151" s="42"/>
      <c r="C151" s="42"/>
      <c r="D151" s="42"/>
      <c r="E151" s="42"/>
      <c r="F151" s="42"/>
      <c r="G151" s="54"/>
      <c r="H151" s="55" t="str">
        <f aca="false">IF(COUNT(E151,G151)&lt;2,"Non mesuré",IF(OR(E151&lt;0,G151&lt;0),"À corriger",E151*G151))</f>
        <v>Non mesuré</v>
      </c>
      <c r="I151" s="42"/>
      <c r="J151" s="42"/>
      <c r="K151" s="43" t="str">
        <f aca="false">IF(AND(C151&lt;&gt;"",COUNT(E151,G151)=2,E151&gt;=0,G151&gt;=0,J151&lt;&gt;""),"Oui","Non")</f>
        <v>Non</v>
      </c>
    </row>
    <row r="152" customFormat="false" ht="27" hidden="false" customHeight="true" outlineLevel="0" collapsed="false">
      <c r="A152" s="42"/>
      <c r="B152" s="42"/>
      <c r="C152" s="42"/>
      <c r="D152" s="42"/>
      <c r="E152" s="42"/>
      <c r="F152" s="42"/>
      <c r="G152" s="54"/>
      <c r="H152" s="55" t="str">
        <f aca="false">IF(COUNT(E152,G152)&lt;2,"Non mesuré",IF(OR(E152&lt;0,G152&lt;0),"À corriger",E152*G152))</f>
        <v>Non mesuré</v>
      </c>
      <c r="I152" s="42"/>
      <c r="J152" s="42"/>
      <c r="K152" s="43" t="str">
        <f aca="false">IF(AND(C152&lt;&gt;"",COUNT(E152,G152)=2,E152&gt;=0,G152&gt;=0,J152&lt;&gt;""),"Oui","Non")</f>
        <v>Non</v>
      </c>
    </row>
    <row r="153" customFormat="false" ht="27" hidden="false" customHeight="true" outlineLevel="0" collapsed="false">
      <c r="A153" s="42"/>
      <c r="B153" s="42"/>
      <c r="C153" s="42"/>
      <c r="D153" s="42"/>
      <c r="E153" s="42"/>
      <c r="F153" s="42"/>
      <c r="G153" s="54"/>
      <c r="H153" s="55" t="str">
        <f aca="false">IF(COUNT(E153,G153)&lt;2,"Non mesuré",IF(OR(E153&lt;0,G153&lt;0),"À corriger",E153*G153))</f>
        <v>Non mesuré</v>
      </c>
      <c r="I153" s="42"/>
      <c r="J153" s="42"/>
      <c r="K153" s="43" t="str">
        <f aca="false">IF(AND(C153&lt;&gt;"",COUNT(E153,G153)=2,E153&gt;=0,G153&gt;=0,J153&lt;&gt;""),"Oui","Non")</f>
        <v>Non</v>
      </c>
    </row>
    <row r="154" customFormat="false" ht="27" hidden="false" customHeight="true" outlineLevel="0" collapsed="false">
      <c r="A154" s="42"/>
      <c r="B154" s="42"/>
      <c r="C154" s="42"/>
      <c r="D154" s="42"/>
      <c r="E154" s="42"/>
      <c r="F154" s="42"/>
      <c r="G154" s="54"/>
      <c r="H154" s="55" t="str">
        <f aca="false">IF(COUNT(E154,G154)&lt;2,"Non mesuré",IF(OR(E154&lt;0,G154&lt;0),"À corriger",E154*G154))</f>
        <v>Non mesuré</v>
      </c>
      <c r="I154" s="42"/>
      <c r="J154" s="42"/>
      <c r="K154" s="43" t="str">
        <f aca="false">IF(AND(C154&lt;&gt;"",COUNT(E154,G154)=2,E154&gt;=0,G154&gt;=0,J154&lt;&gt;""),"Oui","Non")</f>
        <v>Non</v>
      </c>
    </row>
    <row r="155" customFormat="false" ht="27" hidden="false" customHeight="true" outlineLevel="0" collapsed="false">
      <c r="A155" s="42"/>
      <c r="B155" s="42"/>
      <c r="C155" s="42"/>
      <c r="D155" s="42"/>
      <c r="E155" s="42"/>
      <c r="F155" s="42"/>
      <c r="G155" s="54"/>
      <c r="H155" s="55" t="str">
        <f aca="false">IF(COUNT(E155,G155)&lt;2,"Non mesuré",IF(OR(E155&lt;0,G155&lt;0),"À corriger",E155*G155))</f>
        <v>Non mesuré</v>
      </c>
      <c r="I155" s="42"/>
      <c r="J155" s="42"/>
      <c r="K155" s="43" t="str">
        <f aca="false">IF(AND(C155&lt;&gt;"",COUNT(E155,G155)=2,E155&gt;=0,G155&gt;=0,J155&lt;&gt;""),"Oui","Non")</f>
        <v>Non</v>
      </c>
    </row>
    <row r="156" customFormat="false" ht="27" hidden="false" customHeight="true" outlineLevel="0" collapsed="false">
      <c r="A156" s="42"/>
      <c r="B156" s="42"/>
      <c r="C156" s="42"/>
      <c r="D156" s="42"/>
      <c r="E156" s="42"/>
      <c r="F156" s="42"/>
      <c r="G156" s="54"/>
      <c r="H156" s="55" t="str">
        <f aca="false">IF(COUNT(E156,G156)&lt;2,"Non mesuré",IF(OR(E156&lt;0,G156&lt;0),"À corriger",E156*G156))</f>
        <v>Non mesuré</v>
      </c>
      <c r="I156" s="42"/>
      <c r="J156" s="42"/>
      <c r="K156" s="43" t="str">
        <f aca="false">IF(AND(C156&lt;&gt;"",COUNT(E156,G156)=2,E156&gt;=0,G156&gt;=0,J156&lt;&gt;""),"Oui","Non")</f>
        <v>Non</v>
      </c>
    </row>
    <row r="157" customFormat="false" ht="27" hidden="false" customHeight="true" outlineLevel="0" collapsed="false">
      <c r="A157" s="42"/>
      <c r="B157" s="42"/>
      <c r="C157" s="42"/>
      <c r="D157" s="42"/>
      <c r="E157" s="42"/>
      <c r="F157" s="42"/>
      <c r="G157" s="54"/>
      <c r="H157" s="55" t="str">
        <f aca="false">IF(COUNT(E157,G157)&lt;2,"Non mesuré",IF(OR(E157&lt;0,G157&lt;0),"À corriger",E157*G157))</f>
        <v>Non mesuré</v>
      </c>
      <c r="I157" s="42"/>
      <c r="J157" s="42"/>
      <c r="K157" s="43" t="str">
        <f aca="false">IF(AND(C157&lt;&gt;"",COUNT(E157,G157)=2,E157&gt;=0,G157&gt;=0,J157&lt;&gt;""),"Oui","Non")</f>
        <v>Non</v>
      </c>
    </row>
    <row r="158" customFormat="false" ht="27" hidden="false" customHeight="true" outlineLevel="0" collapsed="false">
      <c r="A158" s="42"/>
      <c r="B158" s="42"/>
      <c r="C158" s="42"/>
      <c r="D158" s="42"/>
      <c r="E158" s="42"/>
      <c r="F158" s="42"/>
      <c r="G158" s="54"/>
      <c r="H158" s="55" t="str">
        <f aca="false">IF(COUNT(E158,G158)&lt;2,"Non mesuré",IF(OR(E158&lt;0,G158&lt;0),"À corriger",E158*G158))</f>
        <v>Non mesuré</v>
      </c>
      <c r="I158" s="42"/>
      <c r="J158" s="42"/>
      <c r="K158" s="43" t="str">
        <f aca="false">IF(AND(C158&lt;&gt;"",COUNT(E158,G158)=2,E158&gt;=0,G158&gt;=0,J158&lt;&gt;""),"Oui","Non")</f>
        <v>Non</v>
      </c>
    </row>
    <row r="159" customFormat="false" ht="27" hidden="false" customHeight="true" outlineLevel="0" collapsed="false">
      <c r="A159" s="42"/>
      <c r="B159" s="42"/>
      <c r="C159" s="42"/>
      <c r="D159" s="42"/>
      <c r="E159" s="42"/>
      <c r="F159" s="42"/>
      <c r="G159" s="54"/>
      <c r="H159" s="55" t="str">
        <f aca="false">IF(COUNT(E159,G159)&lt;2,"Non mesuré",IF(OR(E159&lt;0,G159&lt;0),"À corriger",E159*G159))</f>
        <v>Non mesuré</v>
      </c>
      <c r="I159" s="42"/>
      <c r="J159" s="42"/>
      <c r="K159" s="43" t="str">
        <f aca="false">IF(AND(C159&lt;&gt;"",COUNT(E159,G159)=2,E159&gt;=0,G159&gt;=0,J159&lt;&gt;""),"Oui","Non")</f>
        <v>Non</v>
      </c>
    </row>
    <row r="160" customFormat="false" ht="27" hidden="false" customHeight="true" outlineLevel="0" collapsed="false">
      <c r="A160" s="42"/>
      <c r="B160" s="42"/>
      <c r="C160" s="42"/>
      <c r="D160" s="42"/>
      <c r="E160" s="42"/>
      <c r="F160" s="42"/>
      <c r="G160" s="54"/>
      <c r="H160" s="55" t="str">
        <f aca="false">IF(COUNT(E160,G160)&lt;2,"Non mesuré",IF(OR(E160&lt;0,G160&lt;0),"À corriger",E160*G160))</f>
        <v>Non mesuré</v>
      </c>
      <c r="I160" s="42"/>
      <c r="J160" s="42"/>
      <c r="K160" s="43" t="str">
        <f aca="false">IF(AND(C160&lt;&gt;"",COUNT(E160,G160)=2,E160&gt;=0,G160&gt;=0,J160&lt;&gt;""),"Oui","Non")</f>
        <v>Non</v>
      </c>
    </row>
    <row r="161" customFormat="false" ht="27" hidden="false" customHeight="true" outlineLevel="0" collapsed="false">
      <c r="A161" s="42"/>
      <c r="B161" s="42"/>
      <c r="C161" s="42"/>
      <c r="D161" s="42"/>
      <c r="E161" s="42"/>
      <c r="F161" s="42"/>
      <c r="G161" s="54"/>
      <c r="H161" s="55" t="str">
        <f aca="false">IF(COUNT(E161,G161)&lt;2,"Non mesuré",IF(OR(E161&lt;0,G161&lt;0),"À corriger",E161*G161))</f>
        <v>Non mesuré</v>
      </c>
      <c r="I161" s="42"/>
      <c r="J161" s="42"/>
      <c r="K161" s="43" t="str">
        <f aca="false">IF(AND(C161&lt;&gt;"",COUNT(E161,G161)=2,E161&gt;=0,G161&gt;=0,J161&lt;&gt;""),"Oui","Non")</f>
        <v>Non</v>
      </c>
    </row>
    <row r="162" customFormat="false" ht="27" hidden="false" customHeight="true" outlineLevel="0" collapsed="false">
      <c r="A162" s="42"/>
      <c r="B162" s="42"/>
      <c r="C162" s="42"/>
      <c r="D162" s="42"/>
      <c r="E162" s="42"/>
      <c r="F162" s="42"/>
      <c r="G162" s="54"/>
      <c r="H162" s="55" t="str">
        <f aca="false">IF(COUNT(E162,G162)&lt;2,"Non mesuré",IF(OR(E162&lt;0,G162&lt;0),"À corriger",E162*G162))</f>
        <v>Non mesuré</v>
      </c>
      <c r="I162" s="42"/>
      <c r="J162" s="42"/>
      <c r="K162" s="43" t="str">
        <f aca="false">IF(AND(C162&lt;&gt;"",COUNT(E162,G162)=2,E162&gt;=0,G162&gt;=0,J162&lt;&gt;""),"Oui","Non")</f>
        <v>Non</v>
      </c>
    </row>
    <row r="163" customFormat="false" ht="27" hidden="false" customHeight="true" outlineLevel="0" collapsed="false">
      <c r="A163" s="42"/>
      <c r="B163" s="42"/>
      <c r="C163" s="42"/>
      <c r="D163" s="42"/>
      <c r="E163" s="42"/>
      <c r="F163" s="42"/>
      <c r="G163" s="54"/>
      <c r="H163" s="55" t="str">
        <f aca="false">IF(COUNT(E163,G163)&lt;2,"Non mesuré",IF(OR(E163&lt;0,G163&lt;0),"À corriger",E163*G163))</f>
        <v>Non mesuré</v>
      </c>
      <c r="I163" s="42"/>
      <c r="J163" s="42"/>
      <c r="K163" s="43" t="str">
        <f aca="false">IF(AND(C163&lt;&gt;"",COUNT(E163,G163)=2,E163&gt;=0,G163&gt;=0,J163&lt;&gt;""),"Oui","Non")</f>
        <v>Non</v>
      </c>
    </row>
    <row r="164" customFormat="false" ht="27" hidden="false" customHeight="true" outlineLevel="0" collapsed="false">
      <c r="A164" s="42"/>
      <c r="B164" s="42"/>
      <c r="C164" s="42"/>
      <c r="D164" s="42"/>
      <c r="E164" s="42"/>
      <c r="F164" s="42"/>
      <c r="G164" s="54"/>
      <c r="H164" s="55" t="str">
        <f aca="false">IF(COUNT(E164,G164)&lt;2,"Non mesuré",IF(OR(E164&lt;0,G164&lt;0),"À corriger",E164*G164))</f>
        <v>Non mesuré</v>
      </c>
      <c r="I164" s="42"/>
      <c r="J164" s="42"/>
      <c r="K164" s="43" t="str">
        <f aca="false">IF(AND(C164&lt;&gt;"",COUNT(E164,G164)=2,E164&gt;=0,G164&gt;=0,J164&lt;&gt;""),"Oui","Non")</f>
        <v>Non</v>
      </c>
    </row>
    <row r="165" customFormat="false" ht="27" hidden="false" customHeight="true" outlineLevel="0" collapsed="false">
      <c r="A165" s="42"/>
      <c r="B165" s="42"/>
      <c r="C165" s="42"/>
      <c r="D165" s="42"/>
      <c r="E165" s="42"/>
      <c r="F165" s="42"/>
      <c r="G165" s="54"/>
      <c r="H165" s="55" t="str">
        <f aca="false">IF(COUNT(E165,G165)&lt;2,"Non mesuré",IF(OR(E165&lt;0,G165&lt;0),"À corriger",E165*G165))</f>
        <v>Non mesuré</v>
      </c>
      <c r="I165" s="42"/>
      <c r="J165" s="42"/>
      <c r="K165" s="43" t="str">
        <f aca="false">IF(AND(C165&lt;&gt;"",COUNT(E165,G165)=2,E165&gt;=0,G165&gt;=0,J165&lt;&gt;""),"Oui","Non")</f>
        <v>Non</v>
      </c>
    </row>
    <row r="166" customFormat="false" ht="27" hidden="false" customHeight="true" outlineLevel="0" collapsed="false">
      <c r="A166" s="42"/>
      <c r="B166" s="42"/>
      <c r="C166" s="42"/>
      <c r="D166" s="42"/>
      <c r="E166" s="42"/>
      <c r="F166" s="42"/>
      <c r="G166" s="54"/>
      <c r="H166" s="55" t="str">
        <f aca="false">IF(COUNT(E166,G166)&lt;2,"Non mesuré",IF(OR(E166&lt;0,G166&lt;0),"À corriger",E166*G166))</f>
        <v>Non mesuré</v>
      </c>
      <c r="I166" s="42"/>
      <c r="J166" s="42"/>
      <c r="K166" s="43" t="str">
        <f aca="false">IF(AND(C166&lt;&gt;"",COUNT(E166,G166)=2,E166&gt;=0,G166&gt;=0,J166&lt;&gt;""),"Oui","Non")</f>
        <v>Non</v>
      </c>
    </row>
    <row r="167" customFormat="false" ht="27" hidden="false" customHeight="true" outlineLevel="0" collapsed="false">
      <c r="A167" s="42"/>
      <c r="B167" s="42"/>
      <c r="C167" s="42"/>
      <c r="D167" s="42"/>
      <c r="E167" s="42"/>
      <c r="F167" s="42"/>
      <c r="G167" s="54"/>
      <c r="H167" s="55" t="str">
        <f aca="false">IF(COUNT(E167,G167)&lt;2,"Non mesuré",IF(OR(E167&lt;0,G167&lt;0),"À corriger",E167*G167))</f>
        <v>Non mesuré</v>
      </c>
      <c r="I167" s="42"/>
      <c r="J167" s="42"/>
      <c r="K167" s="43" t="str">
        <f aca="false">IF(AND(C167&lt;&gt;"",COUNT(E167,G167)=2,E167&gt;=0,G167&gt;=0,J167&lt;&gt;""),"Oui","Non")</f>
        <v>Non</v>
      </c>
    </row>
    <row r="168" customFormat="false" ht="27" hidden="false" customHeight="true" outlineLevel="0" collapsed="false">
      <c r="A168" s="42"/>
      <c r="B168" s="42"/>
      <c r="C168" s="42"/>
      <c r="D168" s="42"/>
      <c r="E168" s="42"/>
      <c r="F168" s="42"/>
      <c r="G168" s="54"/>
      <c r="H168" s="55" t="str">
        <f aca="false">IF(COUNT(E168,G168)&lt;2,"Non mesuré",IF(OR(E168&lt;0,G168&lt;0),"À corriger",E168*G168))</f>
        <v>Non mesuré</v>
      </c>
      <c r="I168" s="42"/>
      <c r="J168" s="42"/>
      <c r="K168" s="43" t="str">
        <f aca="false">IF(AND(C168&lt;&gt;"",COUNT(E168,G168)=2,E168&gt;=0,G168&gt;=0,J168&lt;&gt;""),"Oui","Non")</f>
        <v>Non</v>
      </c>
    </row>
    <row r="169" customFormat="false" ht="27" hidden="false" customHeight="true" outlineLevel="0" collapsed="false">
      <c r="A169" s="42"/>
      <c r="B169" s="42"/>
      <c r="C169" s="42"/>
      <c r="D169" s="42"/>
      <c r="E169" s="42"/>
      <c r="F169" s="42"/>
      <c r="G169" s="54"/>
      <c r="H169" s="55" t="str">
        <f aca="false">IF(COUNT(E169,G169)&lt;2,"Non mesuré",IF(OR(E169&lt;0,G169&lt;0),"À corriger",E169*G169))</f>
        <v>Non mesuré</v>
      </c>
      <c r="I169" s="42"/>
      <c r="J169" s="42"/>
      <c r="K169" s="43" t="str">
        <f aca="false">IF(AND(C169&lt;&gt;"",COUNT(E169,G169)=2,E169&gt;=0,G169&gt;=0,J169&lt;&gt;""),"Oui","Non")</f>
        <v>Non</v>
      </c>
    </row>
    <row r="170" customFormat="false" ht="27" hidden="false" customHeight="true" outlineLevel="0" collapsed="false">
      <c r="A170" s="42"/>
      <c r="B170" s="42"/>
      <c r="C170" s="42"/>
      <c r="D170" s="42"/>
      <c r="E170" s="42"/>
      <c r="F170" s="42"/>
      <c r="G170" s="54"/>
      <c r="H170" s="55" t="str">
        <f aca="false">IF(COUNT(E170,G170)&lt;2,"Non mesuré",IF(OR(E170&lt;0,G170&lt;0),"À corriger",E170*G170))</f>
        <v>Non mesuré</v>
      </c>
      <c r="I170" s="42"/>
      <c r="J170" s="42"/>
      <c r="K170" s="43" t="str">
        <f aca="false">IF(AND(C170&lt;&gt;"",COUNT(E170,G170)=2,E170&gt;=0,G170&gt;=0,J170&lt;&gt;""),"Oui","Non")</f>
        <v>Non</v>
      </c>
    </row>
    <row r="171" customFormat="false" ht="27" hidden="false" customHeight="true" outlineLevel="0" collapsed="false">
      <c r="A171" s="42"/>
      <c r="B171" s="42"/>
      <c r="C171" s="42"/>
      <c r="D171" s="42"/>
      <c r="E171" s="42"/>
      <c r="F171" s="42"/>
      <c r="G171" s="54"/>
      <c r="H171" s="55" t="str">
        <f aca="false">IF(COUNT(E171,G171)&lt;2,"Non mesuré",IF(OR(E171&lt;0,G171&lt;0),"À corriger",E171*G171))</f>
        <v>Non mesuré</v>
      </c>
      <c r="I171" s="42"/>
      <c r="J171" s="42"/>
      <c r="K171" s="43" t="str">
        <f aca="false">IF(AND(C171&lt;&gt;"",COUNT(E171,G171)=2,E171&gt;=0,G171&gt;=0,J171&lt;&gt;""),"Oui","Non")</f>
        <v>Non</v>
      </c>
    </row>
    <row r="172" customFormat="false" ht="27" hidden="false" customHeight="true" outlineLevel="0" collapsed="false">
      <c r="A172" s="42"/>
      <c r="B172" s="42"/>
      <c r="C172" s="42"/>
      <c r="D172" s="42"/>
      <c r="E172" s="42"/>
      <c r="F172" s="42"/>
      <c r="G172" s="54"/>
      <c r="H172" s="55" t="str">
        <f aca="false">IF(COUNT(E172,G172)&lt;2,"Non mesuré",IF(OR(E172&lt;0,G172&lt;0),"À corriger",E172*G172))</f>
        <v>Non mesuré</v>
      </c>
      <c r="I172" s="42"/>
      <c r="J172" s="42"/>
      <c r="K172" s="43" t="str">
        <f aca="false">IF(AND(C172&lt;&gt;"",COUNT(E172,G172)=2,E172&gt;=0,G172&gt;=0,J172&lt;&gt;""),"Oui","Non")</f>
        <v>Non</v>
      </c>
    </row>
    <row r="173" customFormat="false" ht="27" hidden="false" customHeight="true" outlineLevel="0" collapsed="false">
      <c r="A173" s="42"/>
      <c r="B173" s="42"/>
      <c r="C173" s="42"/>
      <c r="D173" s="42"/>
      <c r="E173" s="42"/>
      <c r="F173" s="42"/>
      <c r="G173" s="54"/>
      <c r="H173" s="55" t="str">
        <f aca="false">IF(COUNT(E173,G173)&lt;2,"Non mesuré",IF(OR(E173&lt;0,G173&lt;0),"À corriger",E173*G173))</f>
        <v>Non mesuré</v>
      </c>
      <c r="I173" s="42"/>
      <c r="J173" s="42"/>
      <c r="K173" s="43" t="str">
        <f aca="false">IF(AND(C173&lt;&gt;"",COUNT(E173,G173)=2,E173&gt;=0,G173&gt;=0,J173&lt;&gt;""),"Oui","Non")</f>
        <v>Non</v>
      </c>
    </row>
    <row r="174" customFormat="false" ht="27" hidden="false" customHeight="true" outlineLevel="0" collapsed="false">
      <c r="A174" s="42"/>
      <c r="B174" s="42"/>
      <c r="C174" s="42"/>
      <c r="D174" s="42"/>
      <c r="E174" s="42"/>
      <c r="F174" s="42"/>
      <c r="G174" s="54"/>
      <c r="H174" s="55" t="str">
        <f aca="false">IF(COUNT(E174,G174)&lt;2,"Non mesuré",IF(OR(E174&lt;0,G174&lt;0),"À corriger",E174*G174))</f>
        <v>Non mesuré</v>
      </c>
      <c r="I174" s="42"/>
      <c r="J174" s="42"/>
      <c r="K174" s="43" t="str">
        <f aca="false">IF(AND(C174&lt;&gt;"",COUNT(E174,G174)=2,E174&gt;=0,G174&gt;=0,J174&lt;&gt;""),"Oui","Non")</f>
        <v>Non</v>
      </c>
    </row>
    <row r="175" customFormat="false" ht="27" hidden="false" customHeight="true" outlineLevel="0" collapsed="false">
      <c r="A175" s="42"/>
      <c r="B175" s="42"/>
      <c r="C175" s="42"/>
      <c r="D175" s="42"/>
      <c r="E175" s="42"/>
      <c r="F175" s="42"/>
      <c r="G175" s="54"/>
      <c r="H175" s="55" t="str">
        <f aca="false">IF(COUNT(E175,G175)&lt;2,"Non mesuré",IF(OR(E175&lt;0,G175&lt;0),"À corriger",E175*G175))</f>
        <v>Non mesuré</v>
      </c>
      <c r="I175" s="42"/>
      <c r="J175" s="42"/>
      <c r="K175" s="43" t="str">
        <f aca="false">IF(AND(C175&lt;&gt;"",COUNT(E175,G175)=2,E175&gt;=0,G175&gt;=0,J175&lt;&gt;""),"Oui","Non")</f>
        <v>Non</v>
      </c>
    </row>
    <row r="176" customFormat="false" ht="27" hidden="false" customHeight="true" outlineLevel="0" collapsed="false">
      <c r="A176" s="42"/>
      <c r="B176" s="42"/>
      <c r="C176" s="42"/>
      <c r="D176" s="42"/>
      <c r="E176" s="42"/>
      <c r="F176" s="42"/>
      <c r="G176" s="54"/>
      <c r="H176" s="55" t="str">
        <f aca="false">IF(COUNT(E176,G176)&lt;2,"Non mesuré",IF(OR(E176&lt;0,G176&lt;0),"À corriger",E176*G176))</f>
        <v>Non mesuré</v>
      </c>
      <c r="I176" s="42"/>
      <c r="J176" s="42"/>
      <c r="K176" s="43" t="str">
        <f aca="false">IF(AND(C176&lt;&gt;"",COUNT(E176,G176)=2,E176&gt;=0,G176&gt;=0,J176&lt;&gt;""),"Oui","Non")</f>
        <v>Non</v>
      </c>
    </row>
    <row r="177" customFormat="false" ht="27" hidden="false" customHeight="true" outlineLevel="0" collapsed="false">
      <c r="A177" s="42"/>
      <c r="B177" s="42"/>
      <c r="C177" s="42"/>
      <c r="D177" s="42"/>
      <c r="E177" s="42"/>
      <c r="F177" s="42"/>
      <c r="G177" s="54"/>
      <c r="H177" s="55" t="str">
        <f aca="false">IF(COUNT(E177,G177)&lt;2,"Non mesuré",IF(OR(E177&lt;0,G177&lt;0),"À corriger",E177*G177))</f>
        <v>Non mesuré</v>
      </c>
      <c r="I177" s="42"/>
      <c r="J177" s="42"/>
      <c r="K177" s="43" t="str">
        <f aca="false">IF(AND(C177&lt;&gt;"",COUNT(E177,G177)=2,E177&gt;=0,G177&gt;=0,J177&lt;&gt;""),"Oui","Non")</f>
        <v>Non</v>
      </c>
    </row>
    <row r="178" customFormat="false" ht="27" hidden="false" customHeight="true" outlineLevel="0" collapsed="false">
      <c r="A178" s="42"/>
      <c r="B178" s="42"/>
      <c r="C178" s="42"/>
      <c r="D178" s="42"/>
      <c r="E178" s="42"/>
      <c r="F178" s="42"/>
      <c r="G178" s="54"/>
      <c r="H178" s="55" t="str">
        <f aca="false">IF(COUNT(E178,G178)&lt;2,"Non mesuré",IF(OR(E178&lt;0,G178&lt;0),"À corriger",E178*G178))</f>
        <v>Non mesuré</v>
      </c>
      <c r="I178" s="42"/>
      <c r="J178" s="42"/>
      <c r="K178" s="43" t="str">
        <f aca="false">IF(AND(C178&lt;&gt;"",COUNT(E178,G178)=2,E178&gt;=0,G178&gt;=0,J178&lt;&gt;""),"Oui","Non")</f>
        <v>Non</v>
      </c>
    </row>
    <row r="179" customFormat="false" ht="27" hidden="false" customHeight="true" outlineLevel="0" collapsed="false">
      <c r="A179" s="42"/>
      <c r="B179" s="42"/>
      <c r="C179" s="42"/>
      <c r="D179" s="42"/>
      <c r="E179" s="42"/>
      <c r="F179" s="42"/>
      <c r="G179" s="54"/>
      <c r="H179" s="55" t="str">
        <f aca="false">IF(COUNT(E179,G179)&lt;2,"Non mesuré",IF(OR(E179&lt;0,G179&lt;0),"À corriger",E179*G179))</f>
        <v>Non mesuré</v>
      </c>
      <c r="I179" s="42"/>
      <c r="J179" s="42"/>
      <c r="K179" s="43" t="str">
        <f aca="false">IF(AND(C179&lt;&gt;"",COUNT(E179,G179)=2,E179&gt;=0,G179&gt;=0,J179&lt;&gt;""),"Oui","Non")</f>
        <v>Non</v>
      </c>
    </row>
    <row r="180" customFormat="false" ht="27" hidden="false" customHeight="true" outlineLevel="0" collapsed="false">
      <c r="A180" s="42"/>
      <c r="B180" s="42"/>
      <c r="C180" s="42"/>
      <c r="D180" s="42"/>
      <c r="E180" s="42"/>
      <c r="F180" s="42"/>
      <c r="G180" s="54"/>
      <c r="H180" s="55" t="str">
        <f aca="false">IF(COUNT(E180,G180)&lt;2,"Non mesuré",IF(OR(E180&lt;0,G180&lt;0),"À corriger",E180*G180))</f>
        <v>Non mesuré</v>
      </c>
      <c r="I180" s="42"/>
      <c r="J180" s="42"/>
      <c r="K180" s="43" t="str">
        <f aca="false">IF(AND(C180&lt;&gt;"",COUNT(E180,G180)=2,E180&gt;=0,G180&gt;=0,J180&lt;&gt;""),"Oui","Non")</f>
        <v>Non</v>
      </c>
    </row>
    <row r="181" customFormat="false" ht="27" hidden="false" customHeight="true" outlineLevel="0" collapsed="false">
      <c r="A181" s="42"/>
      <c r="B181" s="42"/>
      <c r="C181" s="42"/>
      <c r="D181" s="42"/>
      <c r="E181" s="42"/>
      <c r="F181" s="42"/>
      <c r="G181" s="54"/>
      <c r="H181" s="55" t="str">
        <f aca="false">IF(COUNT(E181,G181)&lt;2,"Non mesuré",IF(OR(E181&lt;0,G181&lt;0),"À corriger",E181*G181))</f>
        <v>Non mesuré</v>
      </c>
      <c r="I181" s="42"/>
      <c r="J181" s="42"/>
      <c r="K181" s="43" t="str">
        <f aca="false">IF(AND(C181&lt;&gt;"",COUNT(E181,G181)=2,E181&gt;=0,G181&gt;=0,J181&lt;&gt;""),"Oui","Non")</f>
        <v>Non</v>
      </c>
    </row>
    <row r="182" customFormat="false" ht="27" hidden="false" customHeight="true" outlineLevel="0" collapsed="false">
      <c r="A182" s="42"/>
      <c r="B182" s="42"/>
      <c r="C182" s="42"/>
      <c r="D182" s="42"/>
      <c r="E182" s="42"/>
      <c r="F182" s="42"/>
      <c r="G182" s="54"/>
      <c r="H182" s="55" t="str">
        <f aca="false">IF(COUNT(E182,G182)&lt;2,"Non mesuré",IF(OR(E182&lt;0,G182&lt;0),"À corriger",E182*G182))</f>
        <v>Non mesuré</v>
      </c>
      <c r="I182" s="42"/>
      <c r="J182" s="42"/>
      <c r="K182" s="43" t="str">
        <f aca="false">IF(AND(C182&lt;&gt;"",COUNT(E182,G182)=2,E182&gt;=0,G182&gt;=0,J182&lt;&gt;""),"Oui","Non")</f>
        <v>Non</v>
      </c>
    </row>
    <row r="183" customFormat="false" ht="27" hidden="false" customHeight="true" outlineLevel="0" collapsed="false">
      <c r="A183" s="42"/>
      <c r="B183" s="42"/>
      <c r="C183" s="42"/>
      <c r="D183" s="42"/>
      <c r="E183" s="42"/>
      <c r="F183" s="42"/>
      <c r="G183" s="54"/>
      <c r="H183" s="55" t="str">
        <f aca="false">IF(COUNT(E183,G183)&lt;2,"Non mesuré",IF(OR(E183&lt;0,G183&lt;0),"À corriger",E183*G183))</f>
        <v>Non mesuré</v>
      </c>
      <c r="I183" s="42"/>
      <c r="J183" s="42"/>
      <c r="K183" s="43" t="str">
        <f aca="false">IF(AND(C183&lt;&gt;"",COUNT(E183,G183)=2,E183&gt;=0,G183&gt;=0,J183&lt;&gt;""),"Oui","Non")</f>
        <v>Non</v>
      </c>
    </row>
    <row r="184" customFormat="false" ht="27" hidden="false" customHeight="true" outlineLevel="0" collapsed="false">
      <c r="A184" s="42"/>
      <c r="B184" s="42"/>
      <c r="C184" s="42"/>
      <c r="D184" s="42"/>
      <c r="E184" s="42"/>
      <c r="F184" s="42"/>
      <c r="G184" s="54"/>
      <c r="H184" s="55" t="str">
        <f aca="false">IF(COUNT(E184,G184)&lt;2,"Non mesuré",IF(OR(E184&lt;0,G184&lt;0),"À corriger",E184*G184))</f>
        <v>Non mesuré</v>
      </c>
      <c r="I184" s="42"/>
      <c r="J184" s="42"/>
      <c r="K184" s="43" t="str">
        <f aca="false">IF(AND(C184&lt;&gt;"",COUNT(E184,G184)=2,E184&gt;=0,G184&gt;=0,J184&lt;&gt;""),"Oui","Non")</f>
        <v>Non</v>
      </c>
    </row>
    <row r="185" customFormat="false" ht="27" hidden="false" customHeight="true" outlineLevel="0" collapsed="false">
      <c r="A185" s="42"/>
      <c r="B185" s="42"/>
      <c r="C185" s="42"/>
      <c r="D185" s="42"/>
      <c r="E185" s="42"/>
      <c r="F185" s="42"/>
      <c r="G185" s="54"/>
      <c r="H185" s="55" t="str">
        <f aca="false">IF(COUNT(E185,G185)&lt;2,"Non mesuré",IF(OR(E185&lt;0,G185&lt;0),"À corriger",E185*G185))</f>
        <v>Non mesuré</v>
      </c>
      <c r="I185" s="42"/>
      <c r="J185" s="42"/>
      <c r="K185" s="43" t="str">
        <f aca="false">IF(AND(C185&lt;&gt;"",COUNT(E185,G185)=2,E185&gt;=0,G185&gt;=0,J185&lt;&gt;""),"Oui","Non")</f>
        <v>Non</v>
      </c>
    </row>
    <row r="186" customFormat="false" ht="27" hidden="false" customHeight="true" outlineLevel="0" collapsed="false">
      <c r="A186" s="42"/>
      <c r="B186" s="42"/>
      <c r="C186" s="42"/>
      <c r="D186" s="42"/>
      <c r="E186" s="42"/>
      <c r="F186" s="42"/>
      <c r="G186" s="54"/>
      <c r="H186" s="55" t="str">
        <f aca="false">IF(COUNT(E186,G186)&lt;2,"Non mesuré",IF(OR(E186&lt;0,G186&lt;0),"À corriger",E186*G186))</f>
        <v>Non mesuré</v>
      </c>
      <c r="I186" s="42"/>
      <c r="J186" s="42"/>
      <c r="K186" s="43" t="str">
        <f aca="false">IF(AND(C186&lt;&gt;"",COUNT(E186,G186)=2,E186&gt;=0,G186&gt;=0,J186&lt;&gt;""),"Oui","Non")</f>
        <v>Non</v>
      </c>
    </row>
    <row r="187" customFormat="false" ht="27" hidden="false" customHeight="true" outlineLevel="0" collapsed="false">
      <c r="A187" s="42"/>
      <c r="B187" s="42"/>
      <c r="C187" s="42"/>
      <c r="D187" s="42"/>
      <c r="E187" s="42"/>
      <c r="F187" s="42"/>
      <c r="G187" s="54"/>
      <c r="H187" s="55" t="str">
        <f aca="false">IF(COUNT(E187,G187)&lt;2,"Non mesuré",IF(OR(E187&lt;0,G187&lt;0),"À corriger",E187*G187))</f>
        <v>Non mesuré</v>
      </c>
      <c r="I187" s="42"/>
      <c r="J187" s="42"/>
      <c r="K187" s="43" t="str">
        <f aca="false">IF(AND(C187&lt;&gt;"",COUNT(E187,G187)=2,E187&gt;=0,G187&gt;=0,J187&lt;&gt;""),"Oui","Non")</f>
        <v>Non</v>
      </c>
    </row>
    <row r="188" customFormat="false" ht="27" hidden="false" customHeight="true" outlineLevel="0" collapsed="false">
      <c r="A188" s="42"/>
      <c r="B188" s="42"/>
      <c r="C188" s="42"/>
      <c r="D188" s="42"/>
      <c r="E188" s="42"/>
      <c r="F188" s="42"/>
      <c r="G188" s="54"/>
      <c r="H188" s="55" t="str">
        <f aca="false">IF(COUNT(E188,G188)&lt;2,"Non mesuré",IF(OR(E188&lt;0,G188&lt;0),"À corriger",E188*G188))</f>
        <v>Non mesuré</v>
      </c>
      <c r="I188" s="42"/>
      <c r="J188" s="42"/>
      <c r="K188" s="43" t="str">
        <f aca="false">IF(AND(C188&lt;&gt;"",COUNT(E188,G188)=2,E188&gt;=0,G188&gt;=0,J188&lt;&gt;""),"Oui","Non")</f>
        <v>Non</v>
      </c>
    </row>
    <row r="189" customFormat="false" ht="27" hidden="false" customHeight="true" outlineLevel="0" collapsed="false">
      <c r="A189" s="42"/>
      <c r="B189" s="42"/>
      <c r="C189" s="42"/>
      <c r="D189" s="42"/>
      <c r="E189" s="42"/>
      <c r="F189" s="42"/>
      <c r="G189" s="54"/>
      <c r="H189" s="55" t="str">
        <f aca="false">IF(COUNT(E189,G189)&lt;2,"Non mesuré",IF(OR(E189&lt;0,G189&lt;0),"À corriger",E189*G189))</f>
        <v>Non mesuré</v>
      </c>
      <c r="I189" s="42"/>
      <c r="J189" s="42"/>
      <c r="K189" s="43" t="str">
        <f aca="false">IF(AND(C189&lt;&gt;"",COUNT(E189,G189)=2,E189&gt;=0,G189&gt;=0,J189&lt;&gt;""),"Oui","Non")</f>
        <v>Non</v>
      </c>
    </row>
    <row r="190" customFormat="false" ht="27" hidden="false" customHeight="true" outlineLevel="0" collapsed="false">
      <c r="A190" s="42"/>
      <c r="B190" s="42"/>
      <c r="C190" s="42"/>
      <c r="D190" s="42"/>
      <c r="E190" s="42"/>
      <c r="F190" s="42"/>
      <c r="G190" s="54"/>
      <c r="H190" s="55" t="str">
        <f aca="false">IF(COUNT(E190,G190)&lt;2,"Non mesuré",IF(OR(E190&lt;0,G190&lt;0),"À corriger",E190*G190))</f>
        <v>Non mesuré</v>
      </c>
      <c r="I190" s="42"/>
      <c r="J190" s="42"/>
      <c r="K190" s="43" t="str">
        <f aca="false">IF(AND(C190&lt;&gt;"",COUNT(E190,G190)=2,E190&gt;=0,G190&gt;=0,J190&lt;&gt;""),"Oui","Non")</f>
        <v>Non</v>
      </c>
    </row>
    <row r="191" customFormat="false" ht="27" hidden="false" customHeight="true" outlineLevel="0" collapsed="false">
      <c r="A191" s="42"/>
      <c r="B191" s="42"/>
      <c r="C191" s="42"/>
      <c r="D191" s="42"/>
      <c r="E191" s="42"/>
      <c r="F191" s="42"/>
      <c r="G191" s="54"/>
      <c r="H191" s="55" t="str">
        <f aca="false">IF(COUNT(E191,G191)&lt;2,"Non mesuré",IF(OR(E191&lt;0,G191&lt;0),"À corriger",E191*G191))</f>
        <v>Non mesuré</v>
      </c>
      <c r="I191" s="42"/>
      <c r="J191" s="42"/>
      <c r="K191" s="43" t="str">
        <f aca="false">IF(AND(C191&lt;&gt;"",COUNT(E191,G191)=2,E191&gt;=0,G191&gt;=0,J191&lt;&gt;""),"Oui","Non")</f>
        <v>Non</v>
      </c>
    </row>
    <row r="192" customFormat="false" ht="27" hidden="false" customHeight="true" outlineLevel="0" collapsed="false">
      <c r="A192" s="42"/>
      <c r="B192" s="42"/>
      <c r="C192" s="42"/>
      <c r="D192" s="42"/>
      <c r="E192" s="42"/>
      <c r="F192" s="42"/>
      <c r="G192" s="54"/>
      <c r="H192" s="55" t="str">
        <f aca="false">IF(COUNT(E192,G192)&lt;2,"Non mesuré",IF(OR(E192&lt;0,G192&lt;0),"À corriger",E192*G192))</f>
        <v>Non mesuré</v>
      </c>
      <c r="I192" s="42"/>
      <c r="J192" s="42"/>
      <c r="K192" s="43" t="str">
        <f aca="false">IF(AND(C192&lt;&gt;"",COUNT(E192,G192)=2,E192&gt;=0,G192&gt;=0,J192&lt;&gt;""),"Oui","Non")</f>
        <v>Non</v>
      </c>
    </row>
    <row r="193" customFormat="false" ht="27" hidden="false" customHeight="true" outlineLevel="0" collapsed="false">
      <c r="A193" s="42"/>
      <c r="B193" s="42"/>
      <c r="C193" s="42"/>
      <c r="D193" s="42"/>
      <c r="E193" s="42"/>
      <c r="F193" s="42"/>
      <c r="G193" s="54"/>
      <c r="H193" s="55" t="str">
        <f aca="false">IF(COUNT(E193,G193)&lt;2,"Non mesuré",IF(OR(E193&lt;0,G193&lt;0),"À corriger",E193*G193))</f>
        <v>Non mesuré</v>
      </c>
      <c r="I193" s="42"/>
      <c r="J193" s="42"/>
      <c r="K193" s="43" t="str">
        <f aca="false">IF(AND(C193&lt;&gt;"",COUNT(E193,G193)=2,E193&gt;=0,G193&gt;=0,J193&lt;&gt;""),"Oui","Non")</f>
        <v>Non</v>
      </c>
    </row>
    <row r="194" customFormat="false" ht="27" hidden="false" customHeight="true" outlineLevel="0" collapsed="false">
      <c r="A194" s="42"/>
      <c r="B194" s="42"/>
      <c r="C194" s="42"/>
      <c r="D194" s="42"/>
      <c r="E194" s="42"/>
      <c r="F194" s="42"/>
      <c r="G194" s="54"/>
      <c r="H194" s="55" t="str">
        <f aca="false">IF(COUNT(E194,G194)&lt;2,"Non mesuré",IF(OR(E194&lt;0,G194&lt;0),"À corriger",E194*G194))</f>
        <v>Non mesuré</v>
      </c>
      <c r="I194" s="42"/>
      <c r="J194" s="42"/>
      <c r="K194" s="43" t="str">
        <f aca="false">IF(AND(C194&lt;&gt;"",COUNT(E194,G194)=2,E194&gt;=0,G194&gt;=0,J194&lt;&gt;""),"Oui","Non")</f>
        <v>Non</v>
      </c>
    </row>
    <row r="195" customFormat="false" ht="27" hidden="false" customHeight="true" outlineLevel="0" collapsed="false">
      <c r="A195" s="42"/>
      <c r="B195" s="42"/>
      <c r="C195" s="42"/>
      <c r="D195" s="42"/>
      <c r="E195" s="42"/>
      <c r="F195" s="42"/>
      <c r="G195" s="54"/>
      <c r="H195" s="55" t="str">
        <f aca="false">IF(COUNT(E195,G195)&lt;2,"Non mesuré",IF(OR(E195&lt;0,G195&lt;0),"À corriger",E195*G195))</f>
        <v>Non mesuré</v>
      </c>
      <c r="I195" s="42"/>
      <c r="J195" s="42"/>
      <c r="K195" s="43" t="str">
        <f aca="false">IF(AND(C195&lt;&gt;"",COUNT(E195,G195)=2,E195&gt;=0,G195&gt;=0,J195&lt;&gt;""),"Oui","Non")</f>
        <v>Non</v>
      </c>
    </row>
    <row r="196" customFormat="false" ht="27" hidden="false" customHeight="true" outlineLevel="0" collapsed="false">
      <c r="A196" s="42"/>
      <c r="B196" s="42"/>
      <c r="C196" s="42"/>
      <c r="D196" s="42"/>
      <c r="E196" s="42"/>
      <c r="F196" s="42"/>
      <c r="G196" s="54"/>
      <c r="H196" s="55" t="str">
        <f aca="false">IF(COUNT(E196,G196)&lt;2,"Non mesuré",IF(OR(E196&lt;0,G196&lt;0),"À corriger",E196*G196))</f>
        <v>Non mesuré</v>
      </c>
      <c r="I196" s="42"/>
      <c r="J196" s="42"/>
      <c r="K196" s="43" t="str">
        <f aca="false">IF(AND(C196&lt;&gt;"",COUNT(E196,G196)=2,E196&gt;=0,G196&gt;=0,J196&lt;&gt;""),"Oui","Non")</f>
        <v>Non</v>
      </c>
    </row>
    <row r="197" customFormat="false" ht="27" hidden="false" customHeight="true" outlineLevel="0" collapsed="false">
      <c r="A197" s="42"/>
      <c r="B197" s="42"/>
      <c r="C197" s="42"/>
      <c r="D197" s="42"/>
      <c r="E197" s="42"/>
      <c r="F197" s="42"/>
      <c r="G197" s="54"/>
      <c r="H197" s="55" t="str">
        <f aca="false">IF(COUNT(E197,G197)&lt;2,"Non mesuré",IF(OR(E197&lt;0,G197&lt;0),"À corriger",E197*G197))</f>
        <v>Non mesuré</v>
      </c>
      <c r="I197" s="42"/>
      <c r="J197" s="42"/>
      <c r="K197" s="43" t="str">
        <f aca="false">IF(AND(C197&lt;&gt;"",COUNT(E197,G197)=2,E197&gt;=0,G197&gt;=0,J197&lt;&gt;""),"Oui","Non")</f>
        <v>Non</v>
      </c>
    </row>
    <row r="198" customFormat="false" ht="27" hidden="false" customHeight="true" outlineLevel="0" collapsed="false">
      <c r="A198" s="42"/>
      <c r="B198" s="42"/>
      <c r="C198" s="42"/>
      <c r="D198" s="42"/>
      <c r="E198" s="42"/>
      <c r="F198" s="42"/>
      <c r="G198" s="54"/>
      <c r="H198" s="55" t="str">
        <f aca="false">IF(COUNT(E198,G198)&lt;2,"Non mesuré",IF(OR(E198&lt;0,G198&lt;0),"À corriger",E198*G198))</f>
        <v>Non mesuré</v>
      </c>
      <c r="I198" s="42"/>
      <c r="J198" s="42"/>
      <c r="K198" s="43" t="str">
        <f aca="false">IF(AND(C198&lt;&gt;"",COUNT(E198,G198)=2,E198&gt;=0,G198&gt;=0,J198&lt;&gt;""),"Oui","Non")</f>
        <v>Non</v>
      </c>
    </row>
    <row r="199" customFormat="false" ht="27" hidden="false" customHeight="true" outlineLevel="0" collapsed="false">
      <c r="A199" s="42"/>
      <c r="B199" s="42"/>
      <c r="C199" s="42"/>
      <c r="D199" s="42"/>
      <c r="E199" s="42"/>
      <c r="F199" s="42"/>
      <c r="G199" s="54"/>
      <c r="H199" s="55" t="str">
        <f aca="false">IF(COUNT(E199,G199)&lt;2,"Non mesuré",IF(OR(E199&lt;0,G199&lt;0),"À corriger",E199*G199))</f>
        <v>Non mesuré</v>
      </c>
      <c r="I199" s="42"/>
      <c r="J199" s="42"/>
      <c r="K199" s="43" t="str">
        <f aca="false">IF(AND(C199&lt;&gt;"",COUNT(E199,G199)=2,E199&gt;=0,G199&gt;=0,J199&lt;&gt;""),"Oui","Non")</f>
        <v>Non</v>
      </c>
    </row>
    <row r="200" customFormat="false" ht="27" hidden="false" customHeight="true" outlineLevel="0" collapsed="false">
      <c r="A200" s="42"/>
      <c r="B200" s="42"/>
      <c r="C200" s="42"/>
      <c r="D200" s="42"/>
      <c r="E200" s="42"/>
      <c r="F200" s="42"/>
      <c r="G200" s="54"/>
      <c r="H200" s="55" t="str">
        <f aca="false">IF(COUNT(E200,G200)&lt;2,"Non mesuré",IF(OR(E200&lt;0,G200&lt;0),"À corriger",E200*G200))</f>
        <v>Non mesuré</v>
      </c>
      <c r="I200" s="42"/>
      <c r="J200" s="42"/>
      <c r="K200" s="43" t="str">
        <f aca="false">IF(AND(C200&lt;&gt;"",COUNT(E200,G200)=2,E200&gt;=0,G200&gt;=0,J200&lt;&gt;""),"Oui","Non")</f>
        <v>Non</v>
      </c>
    </row>
    <row r="201" customFormat="false" ht="27" hidden="false" customHeight="true" outlineLevel="0" collapsed="false">
      <c r="A201" s="42"/>
      <c r="B201" s="42"/>
      <c r="C201" s="42"/>
      <c r="D201" s="42"/>
      <c r="E201" s="42"/>
      <c r="F201" s="42"/>
      <c r="G201" s="54"/>
      <c r="H201" s="55" t="str">
        <f aca="false">IF(COUNT(E201,G201)&lt;2,"Non mesuré",IF(OR(E201&lt;0,G201&lt;0),"À corriger",E201*G201))</f>
        <v>Non mesuré</v>
      </c>
      <c r="I201" s="42"/>
      <c r="J201" s="42"/>
      <c r="K201" s="43" t="str">
        <f aca="false">IF(AND(C201&lt;&gt;"",COUNT(E201,G201)=2,E201&gt;=0,G201&gt;=0,J201&lt;&gt;""),"Oui","Non")</f>
        <v>Non</v>
      </c>
    </row>
    <row r="202" customFormat="false" ht="27" hidden="false" customHeight="true" outlineLevel="0" collapsed="false">
      <c r="A202" s="42"/>
      <c r="B202" s="42"/>
      <c r="C202" s="42"/>
      <c r="D202" s="42"/>
      <c r="E202" s="42"/>
      <c r="F202" s="42"/>
      <c r="G202" s="54"/>
      <c r="H202" s="55" t="str">
        <f aca="false">IF(COUNT(E202,G202)&lt;2,"Non mesuré",IF(OR(E202&lt;0,G202&lt;0),"À corriger",E202*G202))</f>
        <v>Non mesuré</v>
      </c>
      <c r="I202" s="42"/>
      <c r="J202" s="42"/>
      <c r="K202" s="43" t="str">
        <f aca="false">IF(AND(C202&lt;&gt;"",COUNT(E202,G202)=2,E202&gt;=0,G202&gt;=0,J202&lt;&gt;""),"Oui","Non")</f>
        <v>Non</v>
      </c>
    </row>
    <row r="203" customFormat="false" ht="27" hidden="false" customHeight="true" outlineLevel="0" collapsed="false">
      <c r="A203" s="42"/>
      <c r="B203" s="42"/>
      <c r="C203" s="42"/>
      <c r="D203" s="42"/>
      <c r="E203" s="42"/>
      <c r="F203" s="42"/>
      <c r="G203" s="54"/>
      <c r="H203" s="55" t="str">
        <f aca="false">IF(COUNT(E203,G203)&lt;2,"Non mesuré",IF(OR(E203&lt;0,G203&lt;0),"À corriger",E203*G203))</f>
        <v>Non mesuré</v>
      </c>
      <c r="I203" s="42"/>
      <c r="J203" s="42"/>
      <c r="K203" s="43" t="str">
        <f aca="false">IF(AND(C203&lt;&gt;"",COUNT(E203,G203)=2,E203&gt;=0,G203&gt;=0,J203&lt;&gt;""),"Oui","Non")</f>
        <v>Non</v>
      </c>
    </row>
    <row r="204" customFormat="false" ht="27" hidden="false" customHeight="true" outlineLevel="0" collapsed="false">
      <c r="A204" s="42"/>
      <c r="B204" s="42"/>
      <c r="C204" s="42"/>
      <c r="D204" s="42"/>
      <c r="E204" s="42"/>
      <c r="F204" s="42"/>
      <c r="G204" s="54"/>
      <c r="H204" s="55" t="str">
        <f aca="false">IF(COUNT(E204,G204)&lt;2,"Non mesuré",IF(OR(E204&lt;0,G204&lt;0),"À corriger",E204*G204))</f>
        <v>Non mesuré</v>
      </c>
      <c r="I204" s="42"/>
      <c r="J204" s="42"/>
      <c r="K204" s="43" t="str">
        <f aca="false">IF(AND(C204&lt;&gt;"",COUNT(E204,G204)=2,E204&gt;=0,G204&gt;=0,J204&lt;&gt;""),"Oui","Non")</f>
        <v>Non</v>
      </c>
    </row>
    <row r="205" customFormat="false" ht="27" hidden="false" customHeight="true" outlineLevel="0" collapsed="false">
      <c r="A205" s="42"/>
      <c r="B205" s="42"/>
      <c r="C205" s="42"/>
      <c r="D205" s="42"/>
      <c r="E205" s="42"/>
      <c r="F205" s="42"/>
      <c r="G205" s="54"/>
      <c r="H205" s="55" t="str">
        <f aca="false">IF(COUNT(E205,G205)&lt;2,"Non mesuré",IF(OR(E205&lt;0,G205&lt;0),"À corriger",E205*G205))</f>
        <v>Non mesuré</v>
      </c>
      <c r="I205" s="42"/>
      <c r="J205" s="42"/>
      <c r="K205" s="43" t="str">
        <f aca="false">IF(AND(C205&lt;&gt;"",COUNT(E205,G205)=2,E205&gt;=0,G205&gt;=0,J205&lt;&gt;""),"Oui","Non")</f>
        <v>Non</v>
      </c>
    </row>
    <row r="206" customFormat="false" ht="27" hidden="false" customHeight="true" outlineLevel="0" collapsed="false">
      <c r="A206" s="42"/>
      <c r="B206" s="42"/>
      <c r="C206" s="42"/>
      <c r="D206" s="42"/>
      <c r="E206" s="42"/>
      <c r="F206" s="42"/>
      <c r="G206" s="54"/>
      <c r="H206" s="55" t="str">
        <f aca="false">IF(COUNT(E206,G206)&lt;2,"Non mesuré",IF(OR(E206&lt;0,G206&lt;0),"À corriger",E206*G206))</f>
        <v>Non mesuré</v>
      </c>
      <c r="I206" s="42"/>
      <c r="J206" s="42"/>
      <c r="K206" s="43" t="str">
        <f aca="false">IF(AND(C206&lt;&gt;"",COUNT(E206,G206)=2,E206&gt;=0,G206&gt;=0,J206&lt;&gt;""),"Oui","Non")</f>
        <v>Non</v>
      </c>
    </row>
  </sheetData>
  <mergeCells count="5">
    <mergeCell ref="A1:C1"/>
    <mergeCell ref="D1:F1"/>
    <mergeCell ref="G1:K1"/>
    <mergeCell ref="A2:K2"/>
    <mergeCell ref="A4:K4"/>
  </mergeCells>
  <conditionalFormatting sqref="K7:K206">
    <cfRule type="expression" priority="2" aboveAverage="0" equalAverage="0" bottom="0" percent="0" rank="0" text="" dxfId="10">
      <formula>OR(K7="À compléter",K7="À corriger",K7="Non",K7="En écart")</formula>
    </cfRule>
    <cfRule type="expression" priority="3" aboveAverage="0" equalAverage="0" bottom="0" percent="0" rank="0" text="" dxfId="11">
      <formula>OR(K7="Oui",K7="Tenue",K7="Clos documenté",K7="Mesuré")</formula>
    </cfRule>
  </conditionalFormatting>
  <dataValidations count="3">
    <dataValidation allowBlank="true" error="Choisir une valeur autorisée ; une donnée absente reste vide." errorStyle="stop" errorTitle="Saisie à vérifier" operator="between" showDropDown="false" showErrorMessage="true" showInputMessage="false" sqref="I7:I206" type="list">
      <formula1>"Constaté,Scénario,Non mesuré"</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E7:E206" type="decimal">
      <formula1>0</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G7:G206"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7"/>
    <col collapsed="false" customWidth="true" hidden="false" outlineLevel="0" max="3" min="3" style="1" width="16"/>
    <col collapsed="false" customWidth="true" hidden="false" outlineLevel="0" max="4" min="4" style="1" width="26"/>
    <col collapsed="false" customWidth="true" hidden="false" outlineLevel="0" max="5" min="5" style="1" width="13"/>
    <col collapsed="false" customWidth="true" hidden="false" outlineLevel="0" max="8" min="6" style="1" width="18"/>
    <col collapsed="false" customWidth="true" hidden="false" outlineLevel="0" max="12" min="9" style="1" width="13"/>
    <col collapsed="false" customWidth="true" hidden="false" outlineLevel="0" max="13" min="13" style="1" width="14"/>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c r="I1" s="31"/>
      <c r="J1" s="31"/>
      <c r="K1" s="31"/>
      <c r="L1" s="31"/>
      <c r="M1" s="31"/>
    </row>
    <row r="2" customFormat="false" ht="24" hidden="false" customHeight="true" outlineLevel="0" collapsed="false">
      <c r="A2" s="32" t="s">
        <v>1718</v>
      </c>
      <c r="B2" s="32"/>
      <c r="C2" s="32"/>
      <c r="D2" s="32"/>
      <c r="E2" s="32"/>
      <c r="F2" s="32"/>
      <c r="G2" s="32"/>
      <c r="H2" s="32"/>
      <c r="I2" s="32"/>
      <c r="J2" s="32"/>
      <c r="K2" s="32"/>
      <c r="L2" s="32"/>
      <c r="M2" s="32"/>
    </row>
    <row r="3" customFormat="false" ht="9" hidden="false" customHeight="true" outlineLevel="0" collapsed="false">
      <c r="A3" s="4"/>
      <c r="B3" s="4"/>
      <c r="C3" s="4"/>
      <c r="D3" s="4"/>
      <c r="E3" s="4"/>
      <c r="F3" s="4"/>
      <c r="G3" s="4"/>
      <c r="H3" s="4"/>
      <c r="I3" s="4"/>
      <c r="J3" s="4"/>
      <c r="K3" s="4"/>
      <c r="L3" s="4"/>
      <c r="M3" s="4"/>
    </row>
    <row r="4" customFormat="false" ht="45.75" hidden="false" customHeight="true" outlineLevel="0" collapsed="false">
      <c r="A4" s="33" t="s">
        <v>1779</v>
      </c>
      <c r="B4" s="33"/>
      <c r="C4" s="33"/>
      <c r="D4" s="33"/>
      <c r="E4" s="33"/>
      <c r="F4" s="33"/>
      <c r="G4" s="33"/>
      <c r="H4" s="33"/>
      <c r="I4" s="33"/>
      <c r="J4" s="33"/>
      <c r="K4" s="33"/>
      <c r="L4" s="33"/>
      <c r="M4" s="33"/>
    </row>
    <row r="5" customFormat="false" ht="27" hidden="false" customHeight="true" outlineLevel="0" collapsed="false">
      <c r="A5" s="4"/>
      <c r="B5" s="4"/>
      <c r="C5" s="4"/>
      <c r="D5" s="4"/>
      <c r="E5" s="4"/>
      <c r="F5" s="4"/>
      <c r="G5" s="4"/>
      <c r="H5" s="4"/>
      <c r="I5" s="4"/>
      <c r="J5" s="4"/>
      <c r="K5" s="4"/>
      <c r="L5" s="4"/>
      <c r="M5" s="4"/>
    </row>
    <row r="6" customFormat="false" ht="42" hidden="false" customHeight="true" outlineLevel="0" collapsed="false">
      <c r="A6" s="35" t="s">
        <v>775</v>
      </c>
      <c r="B6" s="35" t="s">
        <v>1054</v>
      </c>
      <c r="C6" s="35" t="s">
        <v>1780</v>
      </c>
      <c r="D6" s="35" t="s">
        <v>1290</v>
      </c>
      <c r="E6" s="35" t="s">
        <v>1291</v>
      </c>
      <c r="F6" s="35" t="s">
        <v>1781</v>
      </c>
      <c r="G6" s="35" t="s">
        <v>1782</v>
      </c>
      <c r="H6" s="35" t="s">
        <v>1783</v>
      </c>
      <c r="I6" s="35" t="s">
        <v>1731</v>
      </c>
      <c r="J6" s="35" t="s">
        <v>68</v>
      </c>
      <c r="K6" s="35" t="s">
        <v>85</v>
      </c>
      <c r="L6" s="35" t="s">
        <v>1784</v>
      </c>
      <c r="M6" s="35" t="s">
        <v>1785</v>
      </c>
    </row>
    <row r="7" customFormat="false" ht="42" hidden="false" customHeight="true" outlineLevel="0" collapsed="false">
      <c r="A7" s="38" t="s">
        <v>1786</v>
      </c>
      <c r="B7" s="38" t="s">
        <v>1323</v>
      </c>
      <c r="C7" s="38"/>
      <c r="D7" s="38" t="s">
        <v>1326</v>
      </c>
      <c r="E7" s="38"/>
      <c r="F7" s="38" t="s">
        <v>1328</v>
      </c>
      <c r="G7" s="38"/>
      <c r="H7" s="38"/>
      <c r="I7" s="38" t="s">
        <v>1787</v>
      </c>
      <c r="J7" s="38" t="s">
        <v>280</v>
      </c>
      <c r="K7" s="38"/>
      <c r="L7" s="38"/>
      <c r="M7" s="40" t="str">
        <f aca="false">IF(AND(B7&lt;&gt;"",D7&lt;&gt;"",E7&lt;&gt;"",F7&lt;&gt;"",COUNT(G7:H7)=2,I7&lt;&gt;"",J7="Mesuré",L7&lt;&gt;""),"Oui","Non")</f>
        <v>Non</v>
      </c>
    </row>
    <row r="8" customFormat="false" ht="42" hidden="false" customHeight="true" outlineLevel="0" collapsed="false">
      <c r="A8" s="38" t="s">
        <v>1788</v>
      </c>
      <c r="B8" s="38" t="s">
        <v>1789</v>
      </c>
      <c r="C8" s="38"/>
      <c r="D8" s="38" t="s">
        <v>1790</v>
      </c>
      <c r="E8" s="38"/>
      <c r="F8" s="38" t="s">
        <v>1791</v>
      </c>
      <c r="G8" s="38"/>
      <c r="H8" s="38"/>
      <c r="I8" s="38" t="s">
        <v>1218</v>
      </c>
      <c r="J8" s="38" t="s">
        <v>280</v>
      </c>
      <c r="K8" s="38"/>
      <c r="L8" s="38"/>
      <c r="M8" s="40" t="str">
        <f aca="false">IF(AND(B8&lt;&gt;"",D8&lt;&gt;"",E8&lt;&gt;"",F8&lt;&gt;"",COUNT(G8:H8)=2,I8&lt;&gt;"",J8="Mesuré",L8&lt;&gt;""),"Oui","Non")</f>
        <v>Non</v>
      </c>
    </row>
    <row r="9" customFormat="false" ht="42" hidden="false" customHeight="true" outlineLevel="0" collapsed="false">
      <c r="A9" s="38" t="s">
        <v>1792</v>
      </c>
      <c r="B9" s="38" t="s">
        <v>1793</v>
      </c>
      <c r="C9" s="38"/>
      <c r="D9" s="38" t="s">
        <v>1794</v>
      </c>
      <c r="E9" s="38"/>
      <c r="F9" s="38" t="s">
        <v>1795</v>
      </c>
      <c r="G9" s="38"/>
      <c r="H9" s="38"/>
      <c r="I9" s="38" t="s">
        <v>1502</v>
      </c>
      <c r="J9" s="38" t="s">
        <v>280</v>
      </c>
      <c r="K9" s="38"/>
      <c r="L9" s="38"/>
      <c r="M9" s="40" t="str">
        <f aca="false">IF(AND(B9&lt;&gt;"",D9&lt;&gt;"",E9&lt;&gt;"",F9&lt;&gt;"",COUNT(G9:H9)=2,I9&lt;&gt;"",J9="Mesuré",L9&lt;&gt;""),"Oui","Non")</f>
        <v>Non</v>
      </c>
    </row>
    <row r="10" customFormat="false" ht="42" hidden="false" customHeight="true" outlineLevel="0" collapsed="false">
      <c r="A10" s="38" t="s">
        <v>1796</v>
      </c>
      <c r="B10" s="38" t="s">
        <v>1797</v>
      </c>
      <c r="C10" s="38"/>
      <c r="D10" s="38" t="s">
        <v>1798</v>
      </c>
      <c r="E10" s="38"/>
      <c r="F10" s="38" t="s">
        <v>1799</v>
      </c>
      <c r="G10" s="38"/>
      <c r="H10" s="38"/>
      <c r="I10" s="38" t="s">
        <v>1800</v>
      </c>
      <c r="J10" s="38" t="s">
        <v>280</v>
      </c>
      <c r="K10" s="38"/>
      <c r="L10" s="38"/>
      <c r="M10" s="40" t="str">
        <f aca="false">IF(AND(B10&lt;&gt;"",D10&lt;&gt;"",E10&lt;&gt;"",F10&lt;&gt;"",COUNT(G10:H10)=2,I10&lt;&gt;"",J10="Mesuré",L10&lt;&gt;""),"Oui","Non")</f>
        <v>Non</v>
      </c>
    </row>
    <row r="11" customFormat="false" ht="42" hidden="false" customHeight="true" outlineLevel="0" collapsed="false">
      <c r="A11" s="38" t="s">
        <v>1801</v>
      </c>
      <c r="B11" s="38" t="s">
        <v>496</v>
      </c>
      <c r="C11" s="38"/>
      <c r="D11" s="38" t="s">
        <v>1802</v>
      </c>
      <c r="E11" s="38"/>
      <c r="F11" s="38" t="s">
        <v>1803</v>
      </c>
      <c r="G11" s="38"/>
      <c r="H11" s="38"/>
      <c r="I11" s="38" t="s">
        <v>1502</v>
      </c>
      <c r="J11" s="38" t="s">
        <v>280</v>
      </c>
      <c r="K11" s="38"/>
      <c r="L11" s="38"/>
      <c r="M11" s="40" t="str">
        <f aca="false">IF(AND(B11&lt;&gt;"",D11&lt;&gt;"",E11&lt;&gt;"",F11&lt;&gt;"",COUNT(G11:H11)=2,I11&lt;&gt;"",J11="Mesuré",L11&lt;&gt;""),"Oui","Non")</f>
        <v>Non</v>
      </c>
    </row>
    <row r="12" customFormat="false" ht="42" hidden="false" customHeight="true" outlineLevel="0" collapsed="false">
      <c r="A12" s="38" t="s">
        <v>1804</v>
      </c>
      <c r="B12" s="38" t="s">
        <v>1315</v>
      </c>
      <c r="C12" s="38"/>
      <c r="D12" s="38" t="s">
        <v>1319</v>
      </c>
      <c r="E12" s="38"/>
      <c r="F12" s="38" t="s">
        <v>1805</v>
      </c>
      <c r="G12" s="38"/>
      <c r="H12" s="38"/>
      <c r="I12" s="38" t="s">
        <v>1502</v>
      </c>
      <c r="J12" s="38" t="s">
        <v>280</v>
      </c>
      <c r="K12" s="38"/>
      <c r="L12" s="38"/>
      <c r="M12" s="40" t="str">
        <f aca="false">IF(AND(B12&lt;&gt;"",D12&lt;&gt;"",E12&lt;&gt;"",F12&lt;&gt;"",COUNT(G12:H12)=2,I12&lt;&gt;"",J12="Mesuré",L12&lt;&gt;""),"Oui","Non")</f>
        <v>Non</v>
      </c>
    </row>
    <row r="13" customFormat="false" ht="27" hidden="false" customHeight="true" outlineLevel="0" collapsed="false">
      <c r="A13" s="38"/>
      <c r="B13" s="38"/>
      <c r="C13" s="38"/>
      <c r="D13" s="38"/>
      <c r="E13" s="38"/>
      <c r="F13" s="38"/>
      <c r="G13" s="38"/>
      <c r="H13" s="38"/>
      <c r="I13" s="38"/>
      <c r="J13" s="38"/>
      <c r="K13" s="38"/>
      <c r="L13" s="38"/>
      <c r="M13" s="40" t="str">
        <f aca="false">IF(AND(B13&lt;&gt;"",D13&lt;&gt;"",E13&lt;&gt;"",F13&lt;&gt;"",COUNT(G13:H13)=2,I13&lt;&gt;"",J13="Mesuré",L13&lt;&gt;""),"Oui","Non")</f>
        <v>Non</v>
      </c>
    </row>
    <row r="14" customFormat="false" ht="27" hidden="false" customHeight="true" outlineLevel="0" collapsed="false">
      <c r="A14" s="38"/>
      <c r="B14" s="38"/>
      <c r="C14" s="38"/>
      <c r="D14" s="38"/>
      <c r="E14" s="38"/>
      <c r="F14" s="38"/>
      <c r="G14" s="38"/>
      <c r="H14" s="38"/>
      <c r="I14" s="38"/>
      <c r="J14" s="38"/>
      <c r="K14" s="38"/>
      <c r="L14" s="38"/>
      <c r="M14" s="40" t="str">
        <f aca="false">IF(AND(B14&lt;&gt;"",D14&lt;&gt;"",E14&lt;&gt;"",F14&lt;&gt;"",COUNT(G14:H14)=2,I14&lt;&gt;"",J14="Mesuré",L14&lt;&gt;""),"Oui","Non")</f>
        <v>Non</v>
      </c>
    </row>
    <row r="15" customFormat="false" ht="27" hidden="false" customHeight="true" outlineLevel="0" collapsed="false">
      <c r="A15" s="38"/>
      <c r="B15" s="38"/>
      <c r="C15" s="38"/>
      <c r="D15" s="38"/>
      <c r="E15" s="38"/>
      <c r="F15" s="38"/>
      <c r="G15" s="38"/>
      <c r="H15" s="38"/>
      <c r="I15" s="38"/>
      <c r="J15" s="38"/>
      <c r="K15" s="38"/>
      <c r="L15" s="38"/>
      <c r="M15" s="40" t="str">
        <f aca="false">IF(AND(B15&lt;&gt;"",D15&lt;&gt;"",E15&lt;&gt;"",F15&lt;&gt;"",COUNT(G15:H15)=2,I15&lt;&gt;"",J15="Mesuré",L15&lt;&gt;""),"Oui","Non")</f>
        <v>Non</v>
      </c>
    </row>
    <row r="16" customFormat="false" ht="27" hidden="false" customHeight="true" outlineLevel="0" collapsed="false">
      <c r="A16" s="38"/>
      <c r="B16" s="38"/>
      <c r="C16" s="38"/>
      <c r="D16" s="38"/>
      <c r="E16" s="38"/>
      <c r="F16" s="38"/>
      <c r="G16" s="38"/>
      <c r="H16" s="38"/>
      <c r="I16" s="38"/>
      <c r="J16" s="38"/>
      <c r="K16" s="38"/>
      <c r="L16" s="38"/>
      <c r="M16" s="40" t="str">
        <f aca="false">IF(AND(B16&lt;&gt;"",D16&lt;&gt;"",E16&lt;&gt;"",F16&lt;&gt;"",COUNT(G16:H16)=2,I16&lt;&gt;"",J16="Mesuré",L16&lt;&gt;""),"Oui","Non")</f>
        <v>Non</v>
      </c>
    </row>
    <row r="17" customFormat="false" ht="27" hidden="false" customHeight="true" outlineLevel="0" collapsed="false">
      <c r="A17" s="38"/>
      <c r="B17" s="38"/>
      <c r="C17" s="38"/>
      <c r="D17" s="38"/>
      <c r="E17" s="38"/>
      <c r="F17" s="38"/>
      <c r="G17" s="38"/>
      <c r="H17" s="38"/>
      <c r="I17" s="38"/>
      <c r="J17" s="38"/>
      <c r="K17" s="38"/>
      <c r="L17" s="38"/>
      <c r="M17" s="40" t="str">
        <f aca="false">IF(AND(B17&lt;&gt;"",D17&lt;&gt;"",E17&lt;&gt;"",F17&lt;&gt;"",COUNT(G17:H17)=2,I17&lt;&gt;"",J17="Mesuré",L17&lt;&gt;""),"Oui","Non")</f>
        <v>Non</v>
      </c>
    </row>
    <row r="18" customFormat="false" ht="27" hidden="false" customHeight="true" outlineLevel="0" collapsed="false">
      <c r="A18" s="38"/>
      <c r="B18" s="38"/>
      <c r="C18" s="38"/>
      <c r="D18" s="38"/>
      <c r="E18" s="38"/>
      <c r="F18" s="38"/>
      <c r="G18" s="38"/>
      <c r="H18" s="38"/>
      <c r="I18" s="38"/>
      <c r="J18" s="38"/>
      <c r="K18" s="38"/>
      <c r="L18" s="38"/>
      <c r="M18" s="40" t="str">
        <f aca="false">IF(AND(B18&lt;&gt;"",D18&lt;&gt;"",E18&lt;&gt;"",F18&lt;&gt;"",COUNT(G18:H18)=2,I18&lt;&gt;"",J18="Mesuré",L18&lt;&gt;""),"Oui","Non")</f>
        <v>Non</v>
      </c>
    </row>
    <row r="19" customFormat="false" ht="27" hidden="false" customHeight="true" outlineLevel="0" collapsed="false">
      <c r="A19" s="38"/>
      <c r="B19" s="38"/>
      <c r="C19" s="38"/>
      <c r="D19" s="38"/>
      <c r="E19" s="38"/>
      <c r="F19" s="38"/>
      <c r="G19" s="38"/>
      <c r="H19" s="38"/>
      <c r="I19" s="38"/>
      <c r="J19" s="38"/>
      <c r="K19" s="38"/>
      <c r="L19" s="38"/>
      <c r="M19" s="40" t="str">
        <f aca="false">IF(AND(B19&lt;&gt;"",D19&lt;&gt;"",E19&lt;&gt;"",F19&lt;&gt;"",COUNT(G19:H19)=2,I19&lt;&gt;"",J19="Mesuré",L19&lt;&gt;""),"Oui","Non")</f>
        <v>Non</v>
      </c>
    </row>
    <row r="20" customFormat="false" ht="27" hidden="false" customHeight="true" outlineLevel="0" collapsed="false">
      <c r="A20" s="38"/>
      <c r="B20" s="38"/>
      <c r="C20" s="38"/>
      <c r="D20" s="38"/>
      <c r="E20" s="38"/>
      <c r="F20" s="38"/>
      <c r="G20" s="38"/>
      <c r="H20" s="38"/>
      <c r="I20" s="38"/>
      <c r="J20" s="38"/>
      <c r="K20" s="38"/>
      <c r="L20" s="38"/>
      <c r="M20" s="40" t="str">
        <f aca="false">IF(AND(B20&lt;&gt;"",D20&lt;&gt;"",E20&lt;&gt;"",F20&lt;&gt;"",COUNT(G20:H20)=2,I20&lt;&gt;"",J20="Mesuré",L20&lt;&gt;""),"Oui","Non")</f>
        <v>Non</v>
      </c>
    </row>
    <row r="21" customFormat="false" ht="27" hidden="false" customHeight="true" outlineLevel="0" collapsed="false">
      <c r="A21" s="38"/>
      <c r="B21" s="38"/>
      <c r="C21" s="38"/>
      <c r="D21" s="38"/>
      <c r="E21" s="38"/>
      <c r="F21" s="38"/>
      <c r="G21" s="38"/>
      <c r="H21" s="38"/>
      <c r="I21" s="38"/>
      <c r="J21" s="38"/>
      <c r="K21" s="38"/>
      <c r="L21" s="38"/>
      <c r="M21" s="40" t="str">
        <f aca="false">IF(AND(B21&lt;&gt;"",D21&lt;&gt;"",E21&lt;&gt;"",F21&lt;&gt;"",COUNT(G21:H21)=2,I21&lt;&gt;"",J21="Mesuré",L21&lt;&gt;""),"Oui","Non")</f>
        <v>Non</v>
      </c>
    </row>
    <row r="22" customFormat="false" ht="27" hidden="false" customHeight="true" outlineLevel="0" collapsed="false">
      <c r="A22" s="38"/>
      <c r="B22" s="38"/>
      <c r="C22" s="38"/>
      <c r="D22" s="38"/>
      <c r="E22" s="38"/>
      <c r="F22" s="38"/>
      <c r="G22" s="38"/>
      <c r="H22" s="38"/>
      <c r="I22" s="38"/>
      <c r="J22" s="38"/>
      <c r="K22" s="38"/>
      <c r="L22" s="38"/>
      <c r="M22" s="40" t="str">
        <f aca="false">IF(AND(B22&lt;&gt;"",D22&lt;&gt;"",E22&lt;&gt;"",F22&lt;&gt;"",COUNT(G22:H22)=2,I22&lt;&gt;"",J22="Mesuré",L22&lt;&gt;""),"Oui","Non")</f>
        <v>Non</v>
      </c>
    </row>
    <row r="23" customFormat="false" ht="27" hidden="false" customHeight="true" outlineLevel="0" collapsed="false">
      <c r="A23" s="38"/>
      <c r="B23" s="38"/>
      <c r="C23" s="38"/>
      <c r="D23" s="38"/>
      <c r="E23" s="38"/>
      <c r="F23" s="38"/>
      <c r="G23" s="38"/>
      <c r="H23" s="38"/>
      <c r="I23" s="38"/>
      <c r="J23" s="38"/>
      <c r="K23" s="38"/>
      <c r="L23" s="38"/>
      <c r="M23" s="40" t="str">
        <f aca="false">IF(AND(B23&lt;&gt;"",D23&lt;&gt;"",E23&lt;&gt;"",F23&lt;&gt;"",COUNT(G23:H23)=2,I23&lt;&gt;"",J23="Mesuré",L23&lt;&gt;""),"Oui","Non")</f>
        <v>Non</v>
      </c>
    </row>
    <row r="24" customFormat="false" ht="27" hidden="false" customHeight="true" outlineLevel="0" collapsed="false">
      <c r="A24" s="38"/>
      <c r="B24" s="38"/>
      <c r="C24" s="38"/>
      <c r="D24" s="38"/>
      <c r="E24" s="38"/>
      <c r="F24" s="38"/>
      <c r="G24" s="38"/>
      <c r="H24" s="38"/>
      <c r="I24" s="38"/>
      <c r="J24" s="38"/>
      <c r="K24" s="38"/>
      <c r="L24" s="38"/>
      <c r="M24" s="40" t="str">
        <f aca="false">IF(AND(B24&lt;&gt;"",D24&lt;&gt;"",E24&lt;&gt;"",F24&lt;&gt;"",COUNT(G24:H24)=2,I24&lt;&gt;"",J24="Mesuré",L24&lt;&gt;""),"Oui","Non")</f>
        <v>Non</v>
      </c>
    </row>
    <row r="25" customFormat="false" ht="27" hidden="false" customHeight="true" outlineLevel="0" collapsed="false">
      <c r="A25" s="38"/>
      <c r="B25" s="38"/>
      <c r="C25" s="38"/>
      <c r="D25" s="38"/>
      <c r="E25" s="38"/>
      <c r="F25" s="38"/>
      <c r="G25" s="38"/>
      <c r="H25" s="38"/>
      <c r="I25" s="38"/>
      <c r="J25" s="38"/>
      <c r="K25" s="38"/>
      <c r="L25" s="38"/>
      <c r="M25" s="40" t="str">
        <f aca="false">IF(AND(B25&lt;&gt;"",D25&lt;&gt;"",E25&lt;&gt;"",F25&lt;&gt;"",COUNT(G25:H25)=2,I25&lt;&gt;"",J25="Mesuré",L25&lt;&gt;""),"Oui","Non")</f>
        <v>Non</v>
      </c>
    </row>
    <row r="26" customFormat="false" ht="27" hidden="false" customHeight="true" outlineLevel="0" collapsed="false">
      <c r="A26" s="38"/>
      <c r="B26" s="38"/>
      <c r="C26" s="38"/>
      <c r="D26" s="38"/>
      <c r="E26" s="38"/>
      <c r="F26" s="38"/>
      <c r="G26" s="38"/>
      <c r="H26" s="38"/>
      <c r="I26" s="38"/>
      <c r="J26" s="38"/>
      <c r="K26" s="38"/>
      <c r="L26" s="38"/>
      <c r="M26" s="40" t="str">
        <f aca="false">IF(AND(B26&lt;&gt;"",D26&lt;&gt;"",E26&lt;&gt;"",F26&lt;&gt;"",COUNT(G26:H26)=2,I26&lt;&gt;"",J26="Mesuré",L26&lt;&gt;""),"Oui","Non")</f>
        <v>Non</v>
      </c>
    </row>
    <row r="27" customFormat="false" ht="27" hidden="false" customHeight="true" outlineLevel="0" collapsed="false">
      <c r="A27" s="38"/>
      <c r="B27" s="38"/>
      <c r="C27" s="38"/>
      <c r="D27" s="38"/>
      <c r="E27" s="38"/>
      <c r="F27" s="38"/>
      <c r="G27" s="38"/>
      <c r="H27" s="38"/>
      <c r="I27" s="38"/>
      <c r="J27" s="38"/>
      <c r="K27" s="38"/>
      <c r="L27" s="38"/>
      <c r="M27" s="40" t="str">
        <f aca="false">IF(AND(B27&lt;&gt;"",D27&lt;&gt;"",E27&lt;&gt;"",F27&lt;&gt;"",COUNT(G27:H27)=2,I27&lt;&gt;"",J27="Mesuré",L27&lt;&gt;""),"Oui","Non")</f>
        <v>Non</v>
      </c>
    </row>
    <row r="28" customFormat="false" ht="27" hidden="false" customHeight="true" outlineLevel="0" collapsed="false">
      <c r="A28" s="38"/>
      <c r="B28" s="38"/>
      <c r="C28" s="38"/>
      <c r="D28" s="38"/>
      <c r="E28" s="38"/>
      <c r="F28" s="38"/>
      <c r="G28" s="38"/>
      <c r="H28" s="38"/>
      <c r="I28" s="38"/>
      <c r="J28" s="38"/>
      <c r="K28" s="38"/>
      <c r="L28" s="38"/>
      <c r="M28" s="40" t="str">
        <f aca="false">IF(AND(B28&lt;&gt;"",D28&lt;&gt;"",E28&lt;&gt;"",F28&lt;&gt;"",COUNT(G28:H28)=2,I28&lt;&gt;"",J28="Mesuré",L28&lt;&gt;""),"Oui","Non")</f>
        <v>Non</v>
      </c>
    </row>
    <row r="29" customFormat="false" ht="27" hidden="false" customHeight="true" outlineLevel="0" collapsed="false">
      <c r="A29" s="38"/>
      <c r="B29" s="38"/>
      <c r="C29" s="38"/>
      <c r="D29" s="38"/>
      <c r="E29" s="38"/>
      <c r="F29" s="38"/>
      <c r="G29" s="38"/>
      <c r="H29" s="38"/>
      <c r="I29" s="38"/>
      <c r="J29" s="38"/>
      <c r="K29" s="38"/>
      <c r="L29" s="38"/>
      <c r="M29" s="40" t="str">
        <f aca="false">IF(AND(B29&lt;&gt;"",D29&lt;&gt;"",E29&lt;&gt;"",F29&lt;&gt;"",COUNT(G29:H29)=2,I29&lt;&gt;"",J29="Mesuré",L29&lt;&gt;""),"Oui","Non")</f>
        <v>Non</v>
      </c>
    </row>
    <row r="30" customFormat="false" ht="27" hidden="false" customHeight="true" outlineLevel="0" collapsed="false">
      <c r="A30" s="38"/>
      <c r="B30" s="38"/>
      <c r="C30" s="38"/>
      <c r="D30" s="38"/>
      <c r="E30" s="38"/>
      <c r="F30" s="38"/>
      <c r="G30" s="38"/>
      <c r="H30" s="38"/>
      <c r="I30" s="38"/>
      <c r="J30" s="38"/>
      <c r="K30" s="38"/>
      <c r="L30" s="38"/>
      <c r="M30" s="40" t="str">
        <f aca="false">IF(AND(B30&lt;&gt;"",D30&lt;&gt;"",E30&lt;&gt;"",F30&lt;&gt;"",COUNT(G30:H30)=2,I30&lt;&gt;"",J30="Mesuré",L30&lt;&gt;""),"Oui","Non")</f>
        <v>Non</v>
      </c>
    </row>
    <row r="31" customFormat="false" ht="27" hidden="false" customHeight="true" outlineLevel="0" collapsed="false">
      <c r="A31" s="38"/>
      <c r="B31" s="38"/>
      <c r="C31" s="38"/>
      <c r="D31" s="38"/>
      <c r="E31" s="38"/>
      <c r="F31" s="38"/>
      <c r="G31" s="38"/>
      <c r="H31" s="38"/>
      <c r="I31" s="38"/>
      <c r="J31" s="38"/>
      <c r="K31" s="38"/>
      <c r="L31" s="38"/>
      <c r="M31" s="40" t="str">
        <f aca="false">IF(AND(B31&lt;&gt;"",D31&lt;&gt;"",E31&lt;&gt;"",F31&lt;&gt;"",COUNT(G31:H31)=2,I31&lt;&gt;"",J31="Mesuré",L31&lt;&gt;""),"Oui","Non")</f>
        <v>Non</v>
      </c>
    </row>
    <row r="32" customFormat="false" ht="27" hidden="false" customHeight="true" outlineLevel="0" collapsed="false">
      <c r="A32" s="38"/>
      <c r="B32" s="38"/>
      <c r="C32" s="38"/>
      <c r="D32" s="38"/>
      <c r="E32" s="38"/>
      <c r="F32" s="38"/>
      <c r="G32" s="38"/>
      <c r="H32" s="38"/>
      <c r="I32" s="38"/>
      <c r="J32" s="38"/>
      <c r="K32" s="38"/>
      <c r="L32" s="38"/>
      <c r="M32" s="40" t="str">
        <f aca="false">IF(AND(B32&lt;&gt;"",D32&lt;&gt;"",E32&lt;&gt;"",F32&lt;&gt;"",COUNT(G32:H32)=2,I32&lt;&gt;"",J32="Mesuré",L32&lt;&gt;""),"Oui","Non")</f>
        <v>Non</v>
      </c>
    </row>
    <row r="33" customFormat="false" ht="27" hidden="false" customHeight="true" outlineLevel="0" collapsed="false">
      <c r="A33" s="38"/>
      <c r="B33" s="38"/>
      <c r="C33" s="38"/>
      <c r="D33" s="38"/>
      <c r="E33" s="38"/>
      <c r="F33" s="38"/>
      <c r="G33" s="38"/>
      <c r="H33" s="38"/>
      <c r="I33" s="38"/>
      <c r="J33" s="38"/>
      <c r="K33" s="38"/>
      <c r="L33" s="38"/>
      <c r="M33" s="40" t="str">
        <f aca="false">IF(AND(B33&lt;&gt;"",D33&lt;&gt;"",E33&lt;&gt;"",F33&lt;&gt;"",COUNT(G33:H33)=2,I33&lt;&gt;"",J33="Mesuré",L33&lt;&gt;""),"Oui","Non")</f>
        <v>Non</v>
      </c>
    </row>
    <row r="34" customFormat="false" ht="27" hidden="false" customHeight="true" outlineLevel="0" collapsed="false">
      <c r="A34" s="38"/>
      <c r="B34" s="38"/>
      <c r="C34" s="38"/>
      <c r="D34" s="38"/>
      <c r="E34" s="38"/>
      <c r="F34" s="38"/>
      <c r="G34" s="38"/>
      <c r="H34" s="38"/>
      <c r="I34" s="38"/>
      <c r="J34" s="38"/>
      <c r="K34" s="38"/>
      <c r="L34" s="38"/>
      <c r="M34" s="40" t="str">
        <f aca="false">IF(AND(B34&lt;&gt;"",D34&lt;&gt;"",E34&lt;&gt;"",F34&lt;&gt;"",COUNT(G34:H34)=2,I34&lt;&gt;"",J34="Mesuré",L34&lt;&gt;""),"Oui","Non")</f>
        <v>Non</v>
      </c>
    </row>
    <row r="35" customFormat="false" ht="27" hidden="false" customHeight="true" outlineLevel="0" collapsed="false">
      <c r="A35" s="38"/>
      <c r="B35" s="38"/>
      <c r="C35" s="38"/>
      <c r="D35" s="38"/>
      <c r="E35" s="38"/>
      <c r="F35" s="38"/>
      <c r="G35" s="38"/>
      <c r="H35" s="38"/>
      <c r="I35" s="38"/>
      <c r="J35" s="38"/>
      <c r="K35" s="38"/>
      <c r="L35" s="38"/>
      <c r="M35" s="40" t="str">
        <f aca="false">IF(AND(B35&lt;&gt;"",D35&lt;&gt;"",E35&lt;&gt;"",F35&lt;&gt;"",COUNT(G35:H35)=2,I35&lt;&gt;"",J35="Mesuré",L35&lt;&gt;""),"Oui","Non")</f>
        <v>Non</v>
      </c>
    </row>
    <row r="36" customFormat="false" ht="27" hidden="false" customHeight="true" outlineLevel="0" collapsed="false">
      <c r="A36" s="38"/>
      <c r="B36" s="38"/>
      <c r="C36" s="38"/>
      <c r="D36" s="38"/>
      <c r="E36" s="38"/>
      <c r="F36" s="38"/>
      <c r="G36" s="38"/>
      <c r="H36" s="38"/>
      <c r="I36" s="38"/>
      <c r="J36" s="38"/>
      <c r="K36" s="38"/>
      <c r="L36" s="38"/>
      <c r="M36" s="40" t="str">
        <f aca="false">IF(AND(B36&lt;&gt;"",D36&lt;&gt;"",E36&lt;&gt;"",F36&lt;&gt;"",COUNT(G36:H36)=2,I36&lt;&gt;"",J36="Mesuré",L36&lt;&gt;""),"Oui","Non")</f>
        <v>Non</v>
      </c>
    </row>
    <row r="37" customFormat="false" ht="27" hidden="false" customHeight="true" outlineLevel="0" collapsed="false">
      <c r="A37" s="42"/>
      <c r="B37" s="42"/>
      <c r="C37" s="42"/>
      <c r="D37" s="42"/>
      <c r="E37" s="42"/>
      <c r="F37" s="42"/>
      <c r="G37" s="42"/>
      <c r="H37" s="42"/>
      <c r="I37" s="42"/>
      <c r="J37" s="42"/>
      <c r="K37" s="42"/>
      <c r="L37" s="42"/>
      <c r="M37" s="43" t="str">
        <f aca="false">IF(AND(B37&lt;&gt;"",D37&lt;&gt;"",E37&lt;&gt;"",F37&lt;&gt;"",COUNT(G37:H37)=2,I37&lt;&gt;"",J37="Mesuré",L37&lt;&gt;""),"Oui","Non")</f>
        <v>Non</v>
      </c>
    </row>
    <row r="38" customFormat="false" ht="27" hidden="false" customHeight="true" outlineLevel="0" collapsed="false">
      <c r="A38" s="42"/>
      <c r="B38" s="42"/>
      <c r="C38" s="42"/>
      <c r="D38" s="42"/>
      <c r="E38" s="42"/>
      <c r="F38" s="42"/>
      <c r="G38" s="42"/>
      <c r="H38" s="42"/>
      <c r="I38" s="42"/>
      <c r="J38" s="42"/>
      <c r="K38" s="42"/>
      <c r="L38" s="42"/>
      <c r="M38" s="43" t="str">
        <f aca="false">IF(AND(B38&lt;&gt;"",D38&lt;&gt;"",E38&lt;&gt;"",F38&lt;&gt;"",COUNT(G38:H38)=2,I38&lt;&gt;"",J38="Mesuré",L38&lt;&gt;""),"Oui","Non")</f>
        <v>Non</v>
      </c>
    </row>
    <row r="39" customFormat="false" ht="27" hidden="false" customHeight="true" outlineLevel="0" collapsed="false">
      <c r="A39" s="42"/>
      <c r="B39" s="42"/>
      <c r="C39" s="42"/>
      <c r="D39" s="42"/>
      <c r="E39" s="42"/>
      <c r="F39" s="42"/>
      <c r="G39" s="42"/>
      <c r="H39" s="42"/>
      <c r="I39" s="42"/>
      <c r="J39" s="42"/>
      <c r="K39" s="42"/>
      <c r="L39" s="42"/>
      <c r="M39" s="43" t="str">
        <f aca="false">IF(AND(B39&lt;&gt;"",D39&lt;&gt;"",E39&lt;&gt;"",F39&lt;&gt;"",COUNT(G39:H39)=2,I39&lt;&gt;"",J39="Mesuré",L39&lt;&gt;""),"Oui","Non")</f>
        <v>Non</v>
      </c>
    </row>
    <row r="40" customFormat="false" ht="27" hidden="false" customHeight="true" outlineLevel="0" collapsed="false">
      <c r="A40" s="42"/>
      <c r="B40" s="42"/>
      <c r="C40" s="42"/>
      <c r="D40" s="42"/>
      <c r="E40" s="42"/>
      <c r="F40" s="42"/>
      <c r="G40" s="42"/>
      <c r="H40" s="42"/>
      <c r="I40" s="42"/>
      <c r="J40" s="42"/>
      <c r="K40" s="42"/>
      <c r="L40" s="42"/>
      <c r="M40" s="43" t="str">
        <f aca="false">IF(AND(B40&lt;&gt;"",D40&lt;&gt;"",E40&lt;&gt;"",F40&lt;&gt;"",COUNT(G40:H40)=2,I40&lt;&gt;"",J40="Mesuré",L40&lt;&gt;""),"Oui","Non")</f>
        <v>Non</v>
      </c>
    </row>
    <row r="41" customFormat="false" ht="27" hidden="false" customHeight="true" outlineLevel="0" collapsed="false">
      <c r="A41" s="42"/>
      <c r="B41" s="42"/>
      <c r="C41" s="42"/>
      <c r="D41" s="42"/>
      <c r="E41" s="42"/>
      <c r="F41" s="42"/>
      <c r="G41" s="42"/>
      <c r="H41" s="42"/>
      <c r="I41" s="42"/>
      <c r="J41" s="42"/>
      <c r="K41" s="42"/>
      <c r="L41" s="42"/>
      <c r="M41" s="43" t="str">
        <f aca="false">IF(AND(B41&lt;&gt;"",D41&lt;&gt;"",E41&lt;&gt;"",F41&lt;&gt;"",COUNT(G41:H41)=2,I41&lt;&gt;"",J41="Mesuré",L41&lt;&gt;""),"Oui","Non")</f>
        <v>Non</v>
      </c>
    </row>
    <row r="42" customFormat="false" ht="27" hidden="false" customHeight="true" outlineLevel="0" collapsed="false">
      <c r="A42" s="42"/>
      <c r="B42" s="42"/>
      <c r="C42" s="42"/>
      <c r="D42" s="42"/>
      <c r="E42" s="42"/>
      <c r="F42" s="42"/>
      <c r="G42" s="42"/>
      <c r="H42" s="42"/>
      <c r="I42" s="42"/>
      <c r="J42" s="42"/>
      <c r="K42" s="42"/>
      <c r="L42" s="42"/>
      <c r="M42" s="43" t="str">
        <f aca="false">IF(AND(B42&lt;&gt;"",D42&lt;&gt;"",E42&lt;&gt;"",F42&lt;&gt;"",COUNT(G42:H42)=2,I42&lt;&gt;"",J42="Mesuré",L42&lt;&gt;""),"Oui","Non")</f>
        <v>Non</v>
      </c>
    </row>
    <row r="43" customFormat="false" ht="27" hidden="false" customHeight="true" outlineLevel="0" collapsed="false">
      <c r="A43" s="42"/>
      <c r="B43" s="42"/>
      <c r="C43" s="42"/>
      <c r="D43" s="42"/>
      <c r="E43" s="42"/>
      <c r="F43" s="42"/>
      <c r="G43" s="42"/>
      <c r="H43" s="42"/>
      <c r="I43" s="42"/>
      <c r="J43" s="42"/>
      <c r="K43" s="42"/>
      <c r="L43" s="42"/>
      <c r="M43" s="43" t="str">
        <f aca="false">IF(AND(B43&lt;&gt;"",D43&lt;&gt;"",E43&lt;&gt;"",F43&lt;&gt;"",COUNT(G43:H43)=2,I43&lt;&gt;"",J43="Mesuré",L43&lt;&gt;""),"Oui","Non")</f>
        <v>Non</v>
      </c>
    </row>
    <row r="44" customFormat="false" ht="27" hidden="false" customHeight="true" outlineLevel="0" collapsed="false">
      <c r="A44" s="42"/>
      <c r="B44" s="42"/>
      <c r="C44" s="42"/>
      <c r="D44" s="42"/>
      <c r="E44" s="42"/>
      <c r="F44" s="42"/>
      <c r="G44" s="42"/>
      <c r="H44" s="42"/>
      <c r="I44" s="42"/>
      <c r="J44" s="42"/>
      <c r="K44" s="42"/>
      <c r="L44" s="42"/>
      <c r="M44" s="43" t="str">
        <f aca="false">IF(AND(B44&lt;&gt;"",D44&lt;&gt;"",E44&lt;&gt;"",F44&lt;&gt;"",COUNT(G44:H44)=2,I44&lt;&gt;"",J44="Mesuré",L44&lt;&gt;""),"Oui","Non")</f>
        <v>Non</v>
      </c>
    </row>
    <row r="45" customFormat="false" ht="27" hidden="false" customHeight="true" outlineLevel="0" collapsed="false">
      <c r="A45" s="42"/>
      <c r="B45" s="42"/>
      <c r="C45" s="42"/>
      <c r="D45" s="42"/>
      <c r="E45" s="42"/>
      <c r="F45" s="42"/>
      <c r="G45" s="42"/>
      <c r="H45" s="42"/>
      <c r="I45" s="42"/>
      <c r="J45" s="42"/>
      <c r="K45" s="42"/>
      <c r="L45" s="42"/>
      <c r="M45" s="43" t="str">
        <f aca="false">IF(AND(B45&lt;&gt;"",D45&lt;&gt;"",E45&lt;&gt;"",F45&lt;&gt;"",COUNT(G45:H45)=2,I45&lt;&gt;"",J45="Mesuré",L45&lt;&gt;""),"Oui","Non")</f>
        <v>Non</v>
      </c>
    </row>
    <row r="46" customFormat="false" ht="27" hidden="false" customHeight="true" outlineLevel="0" collapsed="false">
      <c r="A46" s="42"/>
      <c r="B46" s="42"/>
      <c r="C46" s="42"/>
      <c r="D46" s="42"/>
      <c r="E46" s="42"/>
      <c r="F46" s="42"/>
      <c r="G46" s="42"/>
      <c r="H46" s="42"/>
      <c r="I46" s="42"/>
      <c r="J46" s="42"/>
      <c r="K46" s="42"/>
      <c r="L46" s="42"/>
      <c r="M46" s="43" t="str">
        <f aca="false">IF(AND(B46&lt;&gt;"",D46&lt;&gt;"",E46&lt;&gt;"",F46&lt;&gt;"",COUNT(G46:H46)=2,I46&lt;&gt;"",J46="Mesuré",L46&lt;&gt;""),"Oui","Non")</f>
        <v>Non</v>
      </c>
    </row>
    <row r="47" customFormat="false" ht="27" hidden="false" customHeight="true" outlineLevel="0" collapsed="false">
      <c r="A47" s="42"/>
      <c r="B47" s="42"/>
      <c r="C47" s="42"/>
      <c r="D47" s="42"/>
      <c r="E47" s="42"/>
      <c r="F47" s="42"/>
      <c r="G47" s="42"/>
      <c r="H47" s="42"/>
      <c r="I47" s="42"/>
      <c r="J47" s="42"/>
      <c r="K47" s="42"/>
      <c r="L47" s="42"/>
      <c r="M47" s="43" t="str">
        <f aca="false">IF(AND(B47&lt;&gt;"",D47&lt;&gt;"",E47&lt;&gt;"",F47&lt;&gt;"",COUNT(G47:H47)=2,I47&lt;&gt;"",J47="Mesuré",L47&lt;&gt;""),"Oui","Non")</f>
        <v>Non</v>
      </c>
    </row>
    <row r="48" customFormat="false" ht="27" hidden="false" customHeight="true" outlineLevel="0" collapsed="false">
      <c r="A48" s="42"/>
      <c r="B48" s="42"/>
      <c r="C48" s="42"/>
      <c r="D48" s="42"/>
      <c r="E48" s="42"/>
      <c r="F48" s="42"/>
      <c r="G48" s="42"/>
      <c r="H48" s="42"/>
      <c r="I48" s="42"/>
      <c r="J48" s="42"/>
      <c r="K48" s="42"/>
      <c r="L48" s="42"/>
      <c r="M48" s="43" t="str">
        <f aca="false">IF(AND(B48&lt;&gt;"",D48&lt;&gt;"",E48&lt;&gt;"",F48&lt;&gt;"",COUNT(G48:H48)=2,I48&lt;&gt;"",J48="Mesuré",L48&lt;&gt;""),"Oui","Non")</f>
        <v>Non</v>
      </c>
    </row>
    <row r="49" customFormat="false" ht="27" hidden="false" customHeight="true" outlineLevel="0" collapsed="false">
      <c r="A49" s="42"/>
      <c r="B49" s="42"/>
      <c r="C49" s="42"/>
      <c r="D49" s="42"/>
      <c r="E49" s="42"/>
      <c r="F49" s="42"/>
      <c r="G49" s="42"/>
      <c r="H49" s="42"/>
      <c r="I49" s="42"/>
      <c r="J49" s="42"/>
      <c r="K49" s="42"/>
      <c r="L49" s="42"/>
      <c r="M49" s="43" t="str">
        <f aca="false">IF(AND(B49&lt;&gt;"",D49&lt;&gt;"",E49&lt;&gt;"",F49&lt;&gt;"",COUNT(G49:H49)=2,I49&lt;&gt;"",J49="Mesuré",L49&lt;&gt;""),"Oui","Non")</f>
        <v>Non</v>
      </c>
    </row>
    <row r="50" customFormat="false" ht="27" hidden="false" customHeight="true" outlineLevel="0" collapsed="false">
      <c r="A50" s="42"/>
      <c r="B50" s="42"/>
      <c r="C50" s="42"/>
      <c r="D50" s="42"/>
      <c r="E50" s="42"/>
      <c r="F50" s="42"/>
      <c r="G50" s="42"/>
      <c r="H50" s="42"/>
      <c r="I50" s="42"/>
      <c r="J50" s="42"/>
      <c r="K50" s="42"/>
      <c r="L50" s="42"/>
      <c r="M50" s="43" t="str">
        <f aca="false">IF(AND(B50&lt;&gt;"",D50&lt;&gt;"",E50&lt;&gt;"",F50&lt;&gt;"",COUNT(G50:H50)=2,I50&lt;&gt;"",J50="Mesuré",L50&lt;&gt;""),"Oui","Non")</f>
        <v>Non</v>
      </c>
    </row>
    <row r="51" customFormat="false" ht="27" hidden="false" customHeight="true" outlineLevel="0" collapsed="false">
      <c r="A51" s="42"/>
      <c r="B51" s="42"/>
      <c r="C51" s="42"/>
      <c r="D51" s="42"/>
      <c r="E51" s="42"/>
      <c r="F51" s="42"/>
      <c r="G51" s="42"/>
      <c r="H51" s="42"/>
      <c r="I51" s="42"/>
      <c r="J51" s="42"/>
      <c r="K51" s="42"/>
      <c r="L51" s="42"/>
      <c r="M51" s="43" t="str">
        <f aca="false">IF(AND(B51&lt;&gt;"",D51&lt;&gt;"",E51&lt;&gt;"",F51&lt;&gt;"",COUNT(G51:H51)=2,I51&lt;&gt;"",J51="Mesuré",L51&lt;&gt;""),"Oui","Non")</f>
        <v>Non</v>
      </c>
    </row>
    <row r="52" customFormat="false" ht="27" hidden="false" customHeight="true" outlineLevel="0" collapsed="false">
      <c r="A52" s="42"/>
      <c r="B52" s="42"/>
      <c r="C52" s="42"/>
      <c r="D52" s="42"/>
      <c r="E52" s="42"/>
      <c r="F52" s="42"/>
      <c r="G52" s="42"/>
      <c r="H52" s="42"/>
      <c r="I52" s="42"/>
      <c r="J52" s="42"/>
      <c r="K52" s="42"/>
      <c r="L52" s="42"/>
      <c r="M52" s="43" t="str">
        <f aca="false">IF(AND(B52&lt;&gt;"",D52&lt;&gt;"",E52&lt;&gt;"",F52&lt;&gt;"",COUNT(G52:H52)=2,I52&lt;&gt;"",J52="Mesuré",L52&lt;&gt;""),"Oui","Non")</f>
        <v>Non</v>
      </c>
    </row>
    <row r="53" customFormat="false" ht="27" hidden="false" customHeight="true" outlineLevel="0" collapsed="false">
      <c r="A53" s="42"/>
      <c r="B53" s="42"/>
      <c r="C53" s="42"/>
      <c r="D53" s="42"/>
      <c r="E53" s="42"/>
      <c r="F53" s="42"/>
      <c r="G53" s="42"/>
      <c r="H53" s="42"/>
      <c r="I53" s="42"/>
      <c r="J53" s="42"/>
      <c r="K53" s="42"/>
      <c r="L53" s="42"/>
      <c r="M53" s="43" t="str">
        <f aca="false">IF(AND(B53&lt;&gt;"",D53&lt;&gt;"",E53&lt;&gt;"",F53&lt;&gt;"",COUNT(G53:H53)=2,I53&lt;&gt;"",J53="Mesuré",L53&lt;&gt;""),"Oui","Non")</f>
        <v>Non</v>
      </c>
    </row>
    <row r="54" customFormat="false" ht="27" hidden="false" customHeight="true" outlineLevel="0" collapsed="false">
      <c r="A54" s="42"/>
      <c r="B54" s="42"/>
      <c r="C54" s="42"/>
      <c r="D54" s="42"/>
      <c r="E54" s="42"/>
      <c r="F54" s="42"/>
      <c r="G54" s="42"/>
      <c r="H54" s="42"/>
      <c r="I54" s="42"/>
      <c r="J54" s="42"/>
      <c r="K54" s="42"/>
      <c r="L54" s="42"/>
      <c r="M54" s="43" t="str">
        <f aca="false">IF(AND(B54&lt;&gt;"",D54&lt;&gt;"",E54&lt;&gt;"",F54&lt;&gt;"",COUNT(G54:H54)=2,I54&lt;&gt;"",J54="Mesuré",L54&lt;&gt;""),"Oui","Non")</f>
        <v>Non</v>
      </c>
    </row>
    <row r="55" customFormat="false" ht="27" hidden="false" customHeight="true" outlineLevel="0" collapsed="false">
      <c r="A55" s="42"/>
      <c r="B55" s="42"/>
      <c r="C55" s="42"/>
      <c r="D55" s="42"/>
      <c r="E55" s="42"/>
      <c r="F55" s="42"/>
      <c r="G55" s="42"/>
      <c r="H55" s="42"/>
      <c r="I55" s="42"/>
      <c r="J55" s="42"/>
      <c r="K55" s="42"/>
      <c r="L55" s="42"/>
      <c r="M55" s="43" t="str">
        <f aca="false">IF(AND(B55&lt;&gt;"",D55&lt;&gt;"",E55&lt;&gt;"",F55&lt;&gt;"",COUNT(G55:H55)=2,I55&lt;&gt;"",J55="Mesuré",L55&lt;&gt;""),"Oui","Non")</f>
        <v>Non</v>
      </c>
    </row>
    <row r="56" customFormat="false" ht="27" hidden="false" customHeight="true" outlineLevel="0" collapsed="false">
      <c r="A56" s="42"/>
      <c r="B56" s="42"/>
      <c r="C56" s="42"/>
      <c r="D56" s="42"/>
      <c r="E56" s="42"/>
      <c r="F56" s="42"/>
      <c r="G56" s="42"/>
      <c r="H56" s="42"/>
      <c r="I56" s="42"/>
      <c r="J56" s="42"/>
      <c r="K56" s="42"/>
      <c r="L56" s="42"/>
      <c r="M56" s="43" t="str">
        <f aca="false">IF(AND(B56&lt;&gt;"",D56&lt;&gt;"",E56&lt;&gt;"",F56&lt;&gt;"",COUNT(G56:H56)=2,I56&lt;&gt;"",J56="Mesuré",L56&lt;&gt;""),"Oui","Non")</f>
        <v>Non</v>
      </c>
    </row>
    <row r="57" customFormat="false" ht="27" hidden="false" customHeight="true" outlineLevel="0" collapsed="false">
      <c r="A57" s="42"/>
      <c r="B57" s="42"/>
      <c r="C57" s="42"/>
      <c r="D57" s="42"/>
      <c r="E57" s="42"/>
      <c r="F57" s="42"/>
      <c r="G57" s="42"/>
      <c r="H57" s="42"/>
      <c r="I57" s="42"/>
      <c r="J57" s="42"/>
      <c r="K57" s="42"/>
      <c r="L57" s="42"/>
      <c r="M57" s="43" t="str">
        <f aca="false">IF(AND(B57&lt;&gt;"",D57&lt;&gt;"",E57&lt;&gt;"",F57&lt;&gt;"",COUNT(G57:H57)=2,I57&lt;&gt;"",J57="Mesuré",L57&lt;&gt;""),"Oui","Non")</f>
        <v>Non</v>
      </c>
    </row>
    <row r="58" customFormat="false" ht="27" hidden="false" customHeight="true" outlineLevel="0" collapsed="false">
      <c r="A58" s="42"/>
      <c r="B58" s="42"/>
      <c r="C58" s="42"/>
      <c r="D58" s="42"/>
      <c r="E58" s="42"/>
      <c r="F58" s="42"/>
      <c r="G58" s="42"/>
      <c r="H58" s="42"/>
      <c r="I58" s="42"/>
      <c r="J58" s="42"/>
      <c r="K58" s="42"/>
      <c r="L58" s="42"/>
      <c r="M58" s="43" t="str">
        <f aca="false">IF(AND(B58&lt;&gt;"",D58&lt;&gt;"",E58&lt;&gt;"",F58&lt;&gt;"",COUNT(G58:H58)=2,I58&lt;&gt;"",J58="Mesuré",L58&lt;&gt;""),"Oui","Non")</f>
        <v>Non</v>
      </c>
    </row>
    <row r="59" customFormat="false" ht="27" hidden="false" customHeight="true" outlineLevel="0" collapsed="false">
      <c r="A59" s="42"/>
      <c r="B59" s="42"/>
      <c r="C59" s="42"/>
      <c r="D59" s="42"/>
      <c r="E59" s="42"/>
      <c r="F59" s="42"/>
      <c r="G59" s="42"/>
      <c r="H59" s="42"/>
      <c r="I59" s="42"/>
      <c r="J59" s="42"/>
      <c r="K59" s="42"/>
      <c r="L59" s="42"/>
      <c r="M59" s="43" t="str">
        <f aca="false">IF(AND(B59&lt;&gt;"",D59&lt;&gt;"",E59&lt;&gt;"",F59&lt;&gt;"",COUNT(G59:H59)=2,I59&lt;&gt;"",J59="Mesuré",L59&lt;&gt;""),"Oui","Non")</f>
        <v>Non</v>
      </c>
    </row>
    <row r="60" customFormat="false" ht="27" hidden="false" customHeight="true" outlineLevel="0" collapsed="false">
      <c r="A60" s="42"/>
      <c r="B60" s="42"/>
      <c r="C60" s="42"/>
      <c r="D60" s="42"/>
      <c r="E60" s="42"/>
      <c r="F60" s="42"/>
      <c r="G60" s="42"/>
      <c r="H60" s="42"/>
      <c r="I60" s="42"/>
      <c r="J60" s="42"/>
      <c r="K60" s="42"/>
      <c r="L60" s="42"/>
      <c r="M60" s="43" t="str">
        <f aca="false">IF(AND(B60&lt;&gt;"",D60&lt;&gt;"",E60&lt;&gt;"",F60&lt;&gt;"",COUNT(G60:H60)=2,I60&lt;&gt;"",J60="Mesuré",L60&lt;&gt;""),"Oui","Non")</f>
        <v>Non</v>
      </c>
    </row>
    <row r="61" customFormat="false" ht="27" hidden="false" customHeight="true" outlineLevel="0" collapsed="false">
      <c r="A61" s="42"/>
      <c r="B61" s="42"/>
      <c r="C61" s="42"/>
      <c r="D61" s="42"/>
      <c r="E61" s="42"/>
      <c r="F61" s="42"/>
      <c r="G61" s="42"/>
      <c r="H61" s="42"/>
      <c r="I61" s="42"/>
      <c r="J61" s="42"/>
      <c r="K61" s="42"/>
      <c r="L61" s="42"/>
      <c r="M61" s="43" t="str">
        <f aca="false">IF(AND(B61&lt;&gt;"",D61&lt;&gt;"",E61&lt;&gt;"",F61&lt;&gt;"",COUNT(G61:H61)=2,I61&lt;&gt;"",J61="Mesuré",L61&lt;&gt;""),"Oui","Non")</f>
        <v>Non</v>
      </c>
    </row>
    <row r="62" customFormat="false" ht="27" hidden="false" customHeight="true" outlineLevel="0" collapsed="false">
      <c r="A62" s="42"/>
      <c r="B62" s="42"/>
      <c r="C62" s="42"/>
      <c r="D62" s="42"/>
      <c r="E62" s="42"/>
      <c r="F62" s="42"/>
      <c r="G62" s="42"/>
      <c r="H62" s="42"/>
      <c r="I62" s="42"/>
      <c r="J62" s="42"/>
      <c r="K62" s="42"/>
      <c r="L62" s="42"/>
      <c r="M62" s="43" t="str">
        <f aca="false">IF(AND(B62&lt;&gt;"",D62&lt;&gt;"",E62&lt;&gt;"",F62&lt;&gt;"",COUNT(G62:H62)=2,I62&lt;&gt;"",J62="Mesuré",L62&lt;&gt;""),"Oui","Non")</f>
        <v>Non</v>
      </c>
    </row>
    <row r="63" customFormat="false" ht="27" hidden="false" customHeight="true" outlineLevel="0" collapsed="false">
      <c r="A63" s="42"/>
      <c r="B63" s="42"/>
      <c r="C63" s="42"/>
      <c r="D63" s="42"/>
      <c r="E63" s="42"/>
      <c r="F63" s="42"/>
      <c r="G63" s="42"/>
      <c r="H63" s="42"/>
      <c r="I63" s="42"/>
      <c r="J63" s="42"/>
      <c r="K63" s="42"/>
      <c r="L63" s="42"/>
      <c r="M63" s="43" t="str">
        <f aca="false">IF(AND(B63&lt;&gt;"",D63&lt;&gt;"",E63&lt;&gt;"",F63&lt;&gt;"",COUNT(G63:H63)=2,I63&lt;&gt;"",J63="Mesuré",L63&lt;&gt;""),"Oui","Non")</f>
        <v>Non</v>
      </c>
    </row>
    <row r="64" customFormat="false" ht="27" hidden="false" customHeight="true" outlineLevel="0" collapsed="false">
      <c r="A64" s="42"/>
      <c r="B64" s="42"/>
      <c r="C64" s="42"/>
      <c r="D64" s="42"/>
      <c r="E64" s="42"/>
      <c r="F64" s="42"/>
      <c r="G64" s="42"/>
      <c r="H64" s="42"/>
      <c r="I64" s="42"/>
      <c r="J64" s="42"/>
      <c r="K64" s="42"/>
      <c r="L64" s="42"/>
      <c r="M64" s="43" t="str">
        <f aca="false">IF(AND(B64&lt;&gt;"",D64&lt;&gt;"",E64&lt;&gt;"",F64&lt;&gt;"",COUNT(G64:H64)=2,I64&lt;&gt;"",J64="Mesuré",L64&lt;&gt;""),"Oui","Non")</f>
        <v>Non</v>
      </c>
    </row>
    <row r="65" customFormat="false" ht="27" hidden="false" customHeight="true" outlineLevel="0" collapsed="false">
      <c r="A65" s="42"/>
      <c r="B65" s="42"/>
      <c r="C65" s="42"/>
      <c r="D65" s="42"/>
      <c r="E65" s="42"/>
      <c r="F65" s="42"/>
      <c r="G65" s="42"/>
      <c r="H65" s="42"/>
      <c r="I65" s="42"/>
      <c r="J65" s="42"/>
      <c r="K65" s="42"/>
      <c r="L65" s="42"/>
      <c r="M65" s="43" t="str">
        <f aca="false">IF(AND(B65&lt;&gt;"",D65&lt;&gt;"",E65&lt;&gt;"",F65&lt;&gt;"",COUNT(G65:H65)=2,I65&lt;&gt;"",J65="Mesuré",L65&lt;&gt;""),"Oui","Non")</f>
        <v>Non</v>
      </c>
    </row>
    <row r="66" customFormat="false" ht="27" hidden="false" customHeight="true" outlineLevel="0" collapsed="false">
      <c r="A66" s="42"/>
      <c r="B66" s="42"/>
      <c r="C66" s="42"/>
      <c r="D66" s="42"/>
      <c r="E66" s="42"/>
      <c r="F66" s="42"/>
      <c r="G66" s="42"/>
      <c r="H66" s="42"/>
      <c r="I66" s="42"/>
      <c r="J66" s="42"/>
      <c r="K66" s="42"/>
      <c r="L66" s="42"/>
      <c r="M66" s="43" t="str">
        <f aca="false">IF(AND(B66&lt;&gt;"",D66&lt;&gt;"",E66&lt;&gt;"",F66&lt;&gt;"",COUNT(G66:H66)=2,I66&lt;&gt;"",J66="Mesuré",L66&lt;&gt;""),"Oui","Non")</f>
        <v>Non</v>
      </c>
    </row>
    <row r="67" customFormat="false" ht="27" hidden="false" customHeight="true" outlineLevel="0" collapsed="false">
      <c r="A67" s="42"/>
      <c r="B67" s="42"/>
      <c r="C67" s="42"/>
      <c r="D67" s="42"/>
      <c r="E67" s="42"/>
      <c r="F67" s="42"/>
      <c r="G67" s="42"/>
      <c r="H67" s="42"/>
      <c r="I67" s="42"/>
      <c r="J67" s="42"/>
      <c r="K67" s="42"/>
      <c r="L67" s="42"/>
      <c r="M67" s="43" t="str">
        <f aca="false">IF(AND(B67&lt;&gt;"",D67&lt;&gt;"",E67&lt;&gt;"",F67&lt;&gt;"",COUNT(G67:H67)=2,I67&lt;&gt;"",J67="Mesuré",L67&lt;&gt;""),"Oui","Non")</f>
        <v>Non</v>
      </c>
    </row>
    <row r="68" customFormat="false" ht="27" hidden="false" customHeight="true" outlineLevel="0" collapsed="false">
      <c r="A68" s="42"/>
      <c r="B68" s="42"/>
      <c r="C68" s="42"/>
      <c r="D68" s="42"/>
      <c r="E68" s="42"/>
      <c r="F68" s="42"/>
      <c r="G68" s="42"/>
      <c r="H68" s="42"/>
      <c r="I68" s="42"/>
      <c r="J68" s="42"/>
      <c r="K68" s="42"/>
      <c r="L68" s="42"/>
      <c r="M68" s="43" t="str">
        <f aca="false">IF(AND(B68&lt;&gt;"",D68&lt;&gt;"",E68&lt;&gt;"",F68&lt;&gt;"",COUNT(G68:H68)=2,I68&lt;&gt;"",J68="Mesuré",L68&lt;&gt;""),"Oui","Non")</f>
        <v>Non</v>
      </c>
    </row>
    <row r="69" customFormat="false" ht="27" hidden="false" customHeight="true" outlineLevel="0" collapsed="false">
      <c r="A69" s="42"/>
      <c r="B69" s="42"/>
      <c r="C69" s="42"/>
      <c r="D69" s="42"/>
      <c r="E69" s="42"/>
      <c r="F69" s="42"/>
      <c r="G69" s="42"/>
      <c r="H69" s="42"/>
      <c r="I69" s="42"/>
      <c r="J69" s="42"/>
      <c r="K69" s="42"/>
      <c r="L69" s="42"/>
      <c r="M69" s="43" t="str">
        <f aca="false">IF(AND(B69&lt;&gt;"",D69&lt;&gt;"",E69&lt;&gt;"",F69&lt;&gt;"",COUNT(G69:H69)=2,I69&lt;&gt;"",J69="Mesuré",L69&lt;&gt;""),"Oui","Non")</f>
        <v>Non</v>
      </c>
    </row>
    <row r="70" customFormat="false" ht="27" hidden="false" customHeight="true" outlineLevel="0" collapsed="false">
      <c r="A70" s="42"/>
      <c r="B70" s="42"/>
      <c r="C70" s="42"/>
      <c r="D70" s="42"/>
      <c r="E70" s="42"/>
      <c r="F70" s="42"/>
      <c r="G70" s="42"/>
      <c r="H70" s="42"/>
      <c r="I70" s="42"/>
      <c r="J70" s="42"/>
      <c r="K70" s="42"/>
      <c r="L70" s="42"/>
      <c r="M70" s="43" t="str">
        <f aca="false">IF(AND(B70&lt;&gt;"",D70&lt;&gt;"",E70&lt;&gt;"",F70&lt;&gt;"",COUNT(G70:H70)=2,I70&lt;&gt;"",J70="Mesuré",L70&lt;&gt;""),"Oui","Non")</f>
        <v>Non</v>
      </c>
    </row>
    <row r="71" customFormat="false" ht="27" hidden="false" customHeight="true" outlineLevel="0" collapsed="false">
      <c r="A71" s="42"/>
      <c r="B71" s="42"/>
      <c r="C71" s="42"/>
      <c r="D71" s="42"/>
      <c r="E71" s="42"/>
      <c r="F71" s="42"/>
      <c r="G71" s="42"/>
      <c r="H71" s="42"/>
      <c r="I71" s="42"/>
      <c r="J71" s="42"/>
      <c r="K71" s="42"/>
      <c r="L71" s="42"/>
      <c r="M71" s="43" t="str">
        <f aca="false">IF(AND(B71&lt;&gt;"",D71&lt;&gt;"",E71&lt;&gt;"",F71&lt;&gt;"",COUNT(G71:H71)=2,I71&lt;&gt;"",J71="Mesuré",L71&lt;&gt;""),"Oui","Non")</f>
        <v>Non</v>
      </c>
    </row>
    <row r="72" customFormat="false" ht="27" hidden="false" customHeight="true" outlineLevel="0" collapsed="false">
      <c r="A72" s="42"/>
      <c r="B72" s="42"/>
      <c r="C72" s="42"/>
      <c r="D72" s="42"/>
      <c r="E72" s="42"/>
      <c r="F72" s="42"/>
      <c r="G72" s="42"/>
      <c r="H72" s="42"/>
      <c r="I72" s="42"/>
      <c r="J72" s="42"/>
      <c r="K72" s="42"/>
      <c r="L72" s="42"/>
      <c r="M72" s="43" t="str">
        <f aca="false">IF(AND(B72&lt;&gt;"",D72&lt;&gt;"",E72&lt;&gt;"",F72&lt;&gt;"",COUNT(G72:H72)=2,I72&lt;&gt;"",J72="Mesuré",L72&lt;&gt;""),"Oui","Non")</f>
        <v>Non</v>
      </c>
    </row>
    <row r="73" customFormat="false" ht="27" hidden="false" customHeight="true" outlineLevel="0" collapsed="false">
      <c r="A73" s="42"/>
      <c r="B73" s="42"/>
      <c r="C73" s="42"/>
      <c r="D73" s="42"/>
      <c r="E73" s="42"/>
      <c r="F73" s="42"/>
      <c r="G73" s="42"/>
      <c r="H73" s="42"/>
      <c r="I73" s="42"/>
      <c r="J73" s="42"/>
      <c r="K73" s="42"/>
      <c r="L73" s="42"/>
      <c r="M73" s="43" t="str">
        <f aca="false">IF(AND(B73&lt;&gt;"",D73&lt;&gt;"",E73&lt;&gt;"",F73&lt;&gt;"",COUNT(G73:H73)=2,I73&lt;&gt;"",J73="Mesuré",L73&lt;&gt;""),"Oui","Non")</f>
        <v>Non</v>
      </c>
    </row>
    <row r="74" customFormat="false" ht="27" hidden="false" customHeight="true" outlineLevel="0" collapsed="false">
      <c r="A74" s="42"/>
      <c r="B74" s="42"/>
      <c r="C74" s="42"/>
      <c r="D74" s="42"/>
      <c r="E74" s="42"/>
      <c r="F74" s="42"/>
      <c r="G74" s="42"/>
      <c r="H74" s="42"/>
      <c r="I74" s="42"/>
      <c r="J74" s="42"/>
      <c r="K74" s="42"/>
      <c r="L74" s="42"/>
      <c r="M74" s="43" t="str">
        <f aca="false">IF(AND(B74&lt;&gt;"",D74&lt;&gt;"",E74&lt;&gt;"",F74&lt;&gt;"",COUNT(G74:H74)=2,I74&lt;&gt;"",J74="Mesuré",L74&lt;&gt;""),"Oui","Non")</f>
        <v>Non</v>
      </c>
    </row>
    <row r="75" customFormat="false" ht="27" hidden="false" customHeight="true" outlineLevel="0" collapsed="false">
      <c r="A75" s="42"/>
      <c r="B75" s="42"/>
      <c r="C75" s="42"/>
      <c r="D75" s="42"/>
      <c r="E75" s="42"/>
      <c r="F75" s="42"/>
      <c r="G75" s="42"/>
      <c r="H75" s="42"/>
      <c r="I75" s="42"/>
      <c r="J75" s="42"/>
      <c r="K75" s="42"/>
      <c r="L75" s="42"/>
      <c r="M75" s="43" t="str">
        <f aca="false">IF(AND(B75&lt;&gt;"",D75&lt;&gt;"",E75&lt;&gt;"",F75&lt;&gt;"",COUNT(G75:H75)=2,I75&lt;&gt;"",J75="Mesuré",L75&lt;&gt;""),"Oui","Non")</f>
        <v>Non</v>
      </c>
    </row>
    <row r="76" customFormat="false" ht="27" hidden="false" customHeight="true" outlineLevel="0" collapsed="false">
      <c r="A76" s="42"/>
      <c r="B76" s="42"/>
      <c r="C76" s="42"/>
      <c r="D76" s="42"/>
      <c r="E76" s="42"/>
      <c r="F76" s="42"/>
      <c r="G76" s="42"/>
      <c r="H76" s="42"/>
      <c r="I76" s="42"/>
      <c r="J76" s="42"/>
      <c r="K76" s="42"/>
      <c r="L76" s="42"/>
      <c r="M76" s="43" t="str">
        <f aca="false">IF(AND(B76&lt;&gt;"",D76&lt;&gt;"",E76&lt;&gt;"",F76&lt;&gt;"",COUNT(G76:H76)=2,I76&lt;&gt;"",J76="Mesuré",L76&lt;&gt;""),"Oui","Non")</f>
        <v>Non</v>
      </c>
    </row>
    <row r="77" customFormat="false" ht="27" hidden="false" customHeight="true" outlineLevel="0" collapsed="false">
      <c r="A77" s="42"/>
      <c r="B77" s="42"/>
      <c r="C77" s="42"/>
      <c r="D77" s="42"/>
      <c r="E77" s="42"/>
      <c r="F77" s="42"/>
      <c r="G77" s="42"/>
      <c r="H77" s="42"/>
      <c r="I77" s="42"/>
      <c r="J77" s="42"/>
      <c r="K77" s="42"/>
      <c r="L77" s="42"/>
      <c r="M77" s="43" t="str">
        <f aca="false">IF(AND(B77&lt;&gt;"",D77&lt;&gt;"",E77&lt;&gt;"",F77&lt;&gt;"",COUNT(G77:H77)=2,I77&lt;&gt;"",J77="Mesuré",L77&lt;&gt;""),"Oui","Non")</f>
        <v>Non</v>
      </c>
    </row>
    <row r="78" customFormat="false" ht="27" hidden="false" customHeight="true" outlineLevel="0" collapsed="false">
      <c r="A78" s="42"/>
      <c r="B78" s="42"/>
      <c r="C78" s="42"/>
      <c r="D78" s="42"/>
      <c r="E78" s="42"/>
      <c r="F78" s="42"/>
      <c r="G78" s="42"/>
      <c r="H78" s="42"/>
      <c r="I78" s="42"/>
      <c r="J78" s="42"/>
      <c r="K78" s="42"/>
      <c r="L78" s="42"/>
      <c r="M78" s="43" t="str">
        <f aca="false">IF(AND(B78&lt;&gt;"",D78&lt;&gt;"",E78&lt;&gt;"",F78&lt;&gt;"",COUNT(G78:H78)=2,I78&lt;&gt;"",J78="Mesuré",L78&lt;&gt;""),"Oui","Non")</f>
        <v>Non</v>
      </c>
    </row>
    <row r="79" customFormat="false" ht="27" hidden="false" customHeight="true" outlineLevel="0" collapsed="false">
      <c r="A79" s="42"/>
      <c r="B79" s="42"/>
      <c r="C79" s="42"/>
      <c r="D79" s="42"/>
      <c r="E79" s="42"/>
      <c r="F79" s="42"/>
      <c r="G79" s="42"/>
      <c r="H79" s="42"/>
      <c r="I79" s="42"/>
      <c r="J79" s="42"/>
      <c r="K79" s="42"/>
      <c r="L79" s="42"/>
      <c r="M79" s="43" t="str">
        <f aca="false">IF(AND(B79&lt;&gt;"",D79&lt;&gt;"",E79&lt;&gt;"",F79&lt;&gt;"",COUNT(G79:H79)=2,I79&lt;&gt;"",J79="Mesuré",L79&lt;&gt;""),"Oui","Non")</f>
        <v>Non</v>
      </c>
    </row>
    <row r="80" customFormat="false" ht="27" hidden="false" customHeight="true" outlineLevel="0" collapsed="false">
      <c r="A80" s="42"/>
      <c r="B80" s="42"/>
      <c r="C80" s="42"/>
      <c r="D80" s="42"/>
      <c r="E80" s="42"/>
      <c r="F80" s="42"/>
      <c r="G80" s="42"/>
      <c r="H80" s="42"/>
      <c r="I80" s="42"/>
      <c r="J80" s="42"/>
      <c r="K80" s="42"/>
      <c r="L80" s="42"/>
      <c r="M80" s="43" t="str">
        <f aca="false">IF(AND(B80&lt;&gt;"",D80&lt;&gt;"",E80&lt;&gt;"",F80&lt;&gt;"",COUNT(G80:H80)=2,I80&lt;&gt;"",J80="Mesuré",L80&lt;&gt;""),"Oui","Non")</f>
        <v>Non</v>
      </c>
    </row>
    <row r="81" customFormat="false" ht="27" hidden="false" customHeight="true" outlineLevel="0" collapsed="false">
      <c r="A81" s="42"/>
      <c r="B81" s="42"/>
      <c r="C81" s="42"/>
      <c r="D81" s="42"/>
      <c r="E81" s="42"/>
      <c r="F81" s="42"/>
      <c r="G81" s="42"/>
      <c r="H81" s="42"/>
      <c r="I81" s="42"/>
      <c r="J81" s="42"/>
      <c r="K81" s="42"/>
      <c r="L81" s="42"/>
      <c r="M81" s="43" t="str">
        <f aca="false">IF(AND(B81&lt;&gt;"",D81&lt;&gt;"",E81&lt;&gt;"",F81&lt;&gt;"",COUNT(G81:H81)=2,I81&lt;&gt;"",J81="Mesuré",L81&lt;&gt;""),"Oui","Non")</f>
        <v>Non</v>
      </c>
    </row>
    <row r="82" customFormat="false" ht="27" hidden="false" customHeight="true" outlineLevel="0" collapsed="false">
      <c r="A82" s="42"/>
      <c r="B82" s="42"/>
      <c r="C82" s="42"/>
      <c r="D82" s="42"/>
      <c r="E82" s="42"/>
      <c r="F82" s="42"/>
      <c r="G82" s="42"/>
      <c r="H82" s="42"/>
      <c r="I82" s="42"/>
      <c r="J82" s="42"/>
      <c r="K82" s="42"/>
      <c r="L82" s="42"/>
      <c r="M82" s="43" t="str">
        <f aca="false">IF(AND(B82&lt;&gt;"",D82&lt;&gt;"",E82&lt;&gt;"",F82&lt;&gt;"",COUNT(G82:H82)=2,I82&lt;&gt;"",J82="Mesuré",L82&lt;&gt;""),"Oui","Non")</f>
        <v>Non</v>
      </c>
    </row>
    <row r="83" customFormat="false" ht="27" hidden="false" customHeight="true" outlineLevel="0" collapsed="false">
      <c r="A83" s="42"/>
      <c r="B83" s="42"/>
      <c r="C83" s="42"/>
      <c r="D83" s="42"/>
      <c r="E83" s="42"/>
      <c r="F83" s="42"/>
      <c r="G83" s="42"/>
      <c r="H83" s="42"/>
      <c r="I83" s="42"/>
      <c r="J83" s="42"/>
      <c r="K83" s="42"/>
      <c r="L83" s="42"/>
      <c r="M83" s="43" t="str">
        <f aca="false">IF(AND(B83&lt;&gt;"",D83&lt;&gt;"",E83&lt;&gt;"",F83&lt;&gt;"",COUNT(G83:H83)=2,I83&lt;&gt;"",J83="Mesuré",L83&lt;&gt;""),"Oui","Non")</f>
        <v>Non</v>
      </c>
    </row>
    <row r="84" customFormat="false" ht="27" hidden="false" customHeight="true" outlineLevel="0" collapsed="false">
      <c r="A84" s="42"/>
      <c r="B84" s="42"/>
      <c r="C84" s="42"/>
      <c r="D84" s="42"/>
      <c r="E84" s="42"/>
      <c r="F84" s="42"/>
      <c r="G84" s="42"/>
      <c r="H84" s="42"/>
      <c r="I84" s="42"/>
      <c r="J84" s="42"/>
      <c r="K84" s="42"/>
      <c r="L84" s="42"/>
      <c r="M84" s="43" t="str">
        <f aca="false">IF(AND(B84&lt;&gt;"",D84&lt;&gt;"",E84&lt;&gt;"",F84&lt;&gt;"",COUNT(G84:H84)=2,I84&lt;&gt;"",J84="Mesuré",L84&lt;&gt;""),"Oui","Non")</f>
        <v>Non</v>
      </c>
    </row>
    <row r="85" customFormat="false" ht="27" hidden="false" customHeight="true" outlineLevel="0" collapsed="false">
      <c r="A85" s="42"/>
      <c r="B85" s="42"/>
      <c r="C85" s="42"/>
      <c r="D85" s="42"/>
      <c r="E85" s="42"/>
      <c r="F85" s="42"/>
      <c r="G85" s="42"/>
      <c r="H85" s="42"/>
      <c r="I85" s="42"/>
      <c r="J85" s="42"/>
      <c r="K85" s="42"/>
      <c r="L85" s="42"/>
      <c r="M85" s="43" t="str">
        <f aca="false">IF(AND(B85&lt;&gt;"",D85&lt;&gt;"",E85&lt;&gt;"",F85&lt;&gt;"",COUNT(G85:H85)=2,I85&lt;&gt;"",J85="Mesuré",L85&lt;&gt;""),"Oui","Non")</f>
        <v>Non</v>
      </c>
    </row>
    <row r="86" customFormat="false" ht="27" hidden="false" customHeight="true" outlineLevel="0" collapsed="false">
      <c r="A86" s="42"/>
      <c r="B86" s="42"/>
      <c r="C86" s="42"/>
      <c r="D86" s="42"/>
      <c r="E86" s="42"/>
      <c r="F86" s="42"/>
      <c r="G86" s="42"/>
      <c r="H86" s="42"/>
      <c r="I86" s="42"/>
      <c r="J86" s="42"/>
      <c r="K86" s="42"/>
      <c r="L86" s="42"/>
      <c r="M86" s="43" t="str">
        <f aca="false">IF(AND(B86&lt;&gt;"",D86&lt;&gt;"",E86&lt;&gt;"",F86&lt;&gt;"",COUNT(G86:H86)=2,I86&lt;&gt;"",J86="Mesuré",L86&lt;&gt;""),"Oui","Non")</f>
        <v>Non</v>
      </c>
    </row>
    <row r="87" customFormat="false" ht="27" hidden="false" customHeight="true" outlineLevel="0" collapsed="false">
      <c r="A87" s="42"/>
      <c r="B87" s="42"/>
      <c r="C87" s="42"/>
      <c r="D87" s="42"/>
      <c r="E87" s="42"/>
      <c r="F87" s="42"/>
      <c r="G87" s="42"/>
      <c r="H87" s="42"/>
      <c r="I87" s="42"/>
      <c r="J87" s="42"/>
      <c r="K87" s="42"/>
      <c r="L87" s="42"/>
      <c r="M87" s="43" t="str">
        <f aca="false">IF(AND(B87&lt;&gt;"",D87&lt;&gt;"",E87&lt;&gt;"",F87&lt;&gt;"",COUNT(G87:H87)=2,I87&lt;&gt;"",J87="Mesuré",L87&lt;&gt;""),"Oui","Non")</f>
        <v>Non</v>
      </c>
    </row>
    <row r="88" customFormat="false" ht="27" hidden="false" customHeight="true" outlineLevel="0" collapsed="false">
      <c r="A88" s="42"/>
      <c r="B88" s="42"/>
      <c r="C88" s="42"/>
      <c r="D88" s="42"/>
      <c r="E88" s="42"/>
      <c r="F88" s="42"/>
      <c r="G88" s="42"/>
      <c r="H88" s="42"/>
      <c r="I88" s="42"/>
      <c r="J88" s="42"/>
      <c r="K88" s="42"/>
      <c r="L88" s="42"/>
      <c r="M88" s="43" t="str">
        <f aca="false">IF(AND(B88&lt;&gt;"",D88&lt;&gt;"",E88&lt;&gt;"",F88&lt;&gt;"",COUNT(G88:H88)=2,I88&lt;&gt;"",J88="Mesuré",L88&lt;&gt;""),"Oui","Non")</f>
        <v>Non</v>
      </c>
    </row>
    <row r="89" customFormat="false" ht="27" hidden="false" customHeight="true" outlineLevel="0" collapsed="false">
      <c r="A89" s="42"/>
      <c r="B89" s="42"/>
      <c r="C89" s="42"/>
      <c r="D89" s="42"/>
      <c r="E89" s="42"/>
      <c r="F89" s="42"/>
      <c r="G89" s="42"/>
      <c r="H89" s="42"/>
      <c r="I89" s="42"/>
      <c r="J89" s="42"/>
      <c r="K89" s="42"/>
      <c r="L89" s="42"/>
      <c r="M89" s="43" t="str">
        <f aca="false">IF(AND(B89&lt;&gt;"",D89&lt;&gt;"",E89&lt;&gt;"",F89&lt;&gt;"",COUNT(G89:H89)=2,I89&lt;&gt;"",J89="Mesuré",L89&lt;&gt;""),"Oui","Non")</f>
        <v>Non</v>
      </c>
    </row>
    <row r="90" customFormat="false" ht="27" hidden="false" customHeight="true" outlineLevel="0" collapsed="false">
      <c r="A90" s="42"/>
      <c r="B90" s="42"/>
      <c r="C90" s="42"/>
      <c r="D90" s="42"/>
      <c r="E90" s="42"/>
      <c r="F90" s="42"/>
      <c r="G90" s="42"/>
      <c r="H90" s="42"/>
      <c r="I90" s="42"/>
      <c r="J90" s="42"/>
      <c r="K90" s="42"/>
      <c r="L90" s="42"/>
      <c r="M90" s="43" t="str">
        <f aca="false">IF(AND(B90&lt;&gt;"",D90&lt;&gt;"",E90&lt;&gt;"",F90&lt;&gt;"",COUNT(G90:H90)=2,I90&lt;&gt;"",J90="Mesuré",L90&lt;&gt;""),"Oui","Non")</f>
        <v>Non</v>
      </c>
    </row>
    <row r="91" customFormat="false" ht="27" hidden="false" customHeight="true" outlineLevel="0" collapsed="false">
      <c r="A91" s="42"/>
      <c r="B91" s="42"/>
      <c r="C91" s="42"/>
      <c r="D91" s="42"/>
      <c r="E91" s="42"/>
      <c r="F91" s="42"/>
      <c r="G91" s="42"/>
      <c r="H91" s="42"/>
      <c r="I91" s="42"/>
      <c r="J91" s="42"/>
      <c r="K91" s="42"/>
      <c r="L91" s="42"/>
      <c r="M91" s="43" t="str">
        <f aca="false">IF(AND(B91&lt;&gt;"",D91&lt;&gt;"",E91&lt;&gt;"",F91&lt;&gt;"",COUNT(G91:H91)=2,I91&lt;&gt;"",J91="Mesuré",L91&lt;&gt;""),"Oui","Non")</f>
        <v>Non</v>
      </c>
    </row>
    <row r="92" customFormat="false" ht="27" hidden="false" customHeight="true" outlineLevel="0" collapsed="false">
      <c r="A92" s="42"/>
      <c r="B92" s="42"/>
      <c r="C92" s="42"/>
      <c r="D92" s="42"/>
      <c r="E92" s="42"/>
      <c r="F92" s="42"/>
      <c r="G92" s="42"/>
      <c r="H92" s="42"/>
      <c r="I92" s="42"/>
      <c r="J92" s="42"/>
      <c r="K92" s="42"/>
      <c r="L92" s="42"/>
      <c r="M92" s="43" t="str">
        <f aca="false">IF(AND(B92&lt;&gt;"",D92&lt;&gt;"",E92&lt;&gt;"",F92&lt;&gt;"",COUNT(G92:H92)=2,I92&lt;&gt;"",J92="Mesuré",L92&lt;&gt;""),"Oui","Non")</f>
        <v>Non</v>
      </c>
    </row>
    <row r="93" customFormat="false" ht="27" hidden="false" customHeight="true" outlineLevel="0" collapsed="false">
      <c r="A93" s="42"/>
      <c r="B93" s="42"/>
      <c r="C93" s="42"/>
      <c r="D93" s="42"/>
      <c r="E93" s="42"/>
      <c r="F93" s="42"/>
      <c r="G93" s="42"/>
      <c r="H93" s="42"/>
      <c r="I93" s="42"/>
      <c r="J93" s="42"/>
      <c r="K93" s="42"/>
      <c r="L93" s="42"/>
      <c r="M93" s="43" t="str">
        <f aca="false">IF(AND(B93&lt;&gt;"",D93&lt;&gt;"",E93&lt;&gt;"",F93&lt;&gt;"",COUNT(G93:H93)=2,I93&lt;&gt;"",J93="Mesuré",L93&lt;&gt;""),"Oui","Non")</f>
        <v>Non</v>
      </c>
    </row>
    <row r="94" customFormat="false" ht="27" hidden="false" customHeight="true" outlineLevel="0" collapsed="false">
      <c r="A94" s="42"/>
      <c r="B94" s="42"/>
      <c r="C94" s="42"/>
      <c r="D94" s="42"/>
      <c r="E94" s="42"/>
      <c r="F94" s="42"/>
      <c r="G94" s="42"/>
      <c r="H94" s="42"/>
      <c r="I94" s="42"/>
      <c r="J94" s="42"/>
      <c r="K94" s="42"/>
      <c r="L94" s="42"/>
      <c r="M94" s="43" t="str">
        <f aca="false">IF(AND(B94&lt;&gt;"",D94&lt;&gt;"",E94&lt;&gt;"",F94&lt;&gt;"",COUNT(G94:H94)=2,I94&lt;&gt;"",J94="Mesuré",L94&lt;&gt;""),"Oui","Non")</f>
        <v>Non</v>
      </c>
    </row>
    <row r="95" customFormat="false" ht="27" hidden="false" customHeight="true" outlineLevel="0" collapsed="false">
      <c r="A95" s="42"/>
      <c r="B95" s="42"/>
      <c r="C95" s="42"/>
      <c r="D95" s="42"/>
      <c r="E95" s="42"/>
      <c r="F95" s="42"/>
      <c r="G95" s="42"/>
      <c r="H95" s="42"/>
      <c r="I95" s="42"/>
      <c r="J95" s="42"/>
      <c r="K95" s="42"/>
      <c r="L95" s="42"/>
      <c r="M95" s="43" t="str">
        <f aca="false">IF(AND(B95&lt;&gt;"",D95&lt;&gt;"",E95&lt;&gt;"",F95&lt;&gt;"",COUNT(G95:H95)=2,I95&lt;&gt;"",J95="Mesuré",L95&lt;&gt;""),"Oui","Non")</f>
        <v>Non</v>
      </c>
    </row>
    <row r="96" customFormat="false" ht="27" hidden="false" customHeight="true" outlineLevel="0" collapsed="false">
      <c r="A96" s="42"/>
      <c r="B96" s="42"/>
      <c r="C96" s="42"/>
      <c r="D96" s="42"/>
      <c r="E96" s="42"/>
      <c r="F96" s="42"/>
      <c r="G96" s="42"/>
      <c r="H96" s="42"/>
      <c r="I96" s="42"/>
      <c r="J96" s="42"/>
      <c r="K96" s="42"/>
      <c r="L96" s="42"/>
      <c r="M96" s="43" t="str">
        <f aca="false">IF(AND(B96&lt;&gt;"",D96&lt;&gt;"",E96&lt;&gt;"",F96&lt;&gt;"",COUNT(G96:H96)=2,I96&lt;&gt;"",J96="Mesuré",L96&lt;&gt;""),"Oui","Non")</f>
        <v>Non</v>
      </c>
    </row>
    <row r="97" customFormat="false" ht="27" hidden="false" customHeight="true" outlineLevel="0" collapsed="false">
      <c r="A97" s="42"/>
      <c r="B97" s="42"/>
      <c r="C97" s="42"/>
      <c r="D97" s="42"/>
      <c r="E97" s="42"/>
      <c r="F97" s="42"/>
      <c r="G97" s="42"/>
      <c r="H97" s="42"/>
      <c r="I97" s="42"/>
      <c r="J97" s="42"/>
      <c r="K97" s="42"/>
      <c r="L97" s="42"/>
      <c r="M97" s="43" t="str">
        <f aca="false">IF(AND(B97&lt;&gt;"",D97&lt;&gt;"",E97&lt;&gt;"",F97&lt;&gt;"",COUNT(G97:H97)=2,I97&lt;&gt;"",J97="Mesuré",L97&lt;&gt;""),"Oui","Non")</f>
        <v>Non</v>
      </c>
    </row>
    <row r="98" customFormat="false" ht="27" hidden="false" customHeight="true" outlineLevel="0" collapsed="false">
      <c r="A98" s="42"/>
      <c r="B98" s="42"/>
      <c r="C98" s="42"/>
      <c r="D98" s="42"/>
      <c r="E98" s="42"/>
      <c r="F98" s="42"/>
      <c r="G98" s="42"/>
      <c r="H98" s="42"/>
      <c r="I98" s="42"/>
      <c r="J98" s="42"/>
      <c r="K98" s="42"/>
      <c r="L98" s="42"/>
      <c r="M98" s="43" t="str">
        <f aca="false">IF(AND(B98&lt;&gt;"",D98&lt;&gt;"",E98&lt;&gt;"",F98&lt;&gt;"",COUNT(G98:H98)=2,I98&lt;&gt;"",J98="Mesuré",L98&lt;&gt;""),"Oui","Non")</f>
        <v>Non</v>
      </c>
    </row>
    <row r="99" customFormat="false" ht="27" hidden="false" customHeight="true" outlineLevel="0" collapsed="false">
      <c r="A99" s="42"/>
      <c r="B99" s="42"/>
      <c r="C99" s="42"/>
      <c r="D99" s="42"/>
      <c r="E99" s="42"/>
      <c r="F99" s="42"/>
      <c r="G99" s="42"/>
      <c r="H99" s="42"/>
      <c r="I99" s="42"/>
      <c r="J99" s="42"/>
      <c r="K99" s="42"/>
      <c r="L99" s="42"/>
      <c r="M99" s="43" t="str">
        <f aca="false">IF(AND(B99&lt;&gt;"",D99&lt;&gt;"",E99&lt;&gt;"",F99&lt;&gt;"",COUNT(G99:H99)=2,I99&lt;&gt;"",J99="Mesuré",L99&lt;&gt;""),"Oui","Non")</f>
        <v>Non</v>
      </c>
    </row>
    <row r="100" customFormat="false" ht="27" hidden="false" customHeight="true" outlineLevel="0" collapsed="false">
      <c r="A100" s="42"/>
      <c r="B100" s="42"/>
      <c r="C100" s="42"/>
      <c r="D100" s="42"/>
      <c r="E100" s="42"/>
      <c r="F100" s="42"/>
      <c r="G100" s="42"/>
      <c r="H100" s="42"/>
      <c r="I100" s="42"/>
      <c r="J100" s="42"/>
      <c r="K100" s="42"/>
      <c r="L100" s="42"/>
      <c r="M100" s="43" t="str">
        <f aca="false">IF(AND(B100&lt;&gt;"",D100&lt;&gt;"",E100&lt;&gt;"",F100&lt;&gt;"",COUNT(G100:H100)=2,I100&lt;&gt;"",J100="Mesuré",L100&lt;&gt;""),"Oui","Non")</f>
        <v>Non</v>
      </c>
    </row>
    <row r="101" customFormat="false" ht="27" hidden="false" customHeight="true" outlineLevel="0" collapsed="false">
      <c r="A101" s="42"/>
      <c r="B101" s="42"/>
      <c r="C101" s="42"/>
      <c r="D101" s="42"/>
      <c r="E101" s="42"/>
      <c r="F101" s="42"/>
      <c r="G101" s="42"/>
      <c r="H101" s="42"/>
      <c r="I101" s="42"/>
      <c r="J101" s="42"/>
      <c r="K101" s="42"/>
      <c r="L101" s="42"/>
      <c r="M101" s="43" t="str">
        <f aca="false">IF(AND(B101&lt;&gt;"",D101&lt;&gt;"",E101&lt;&gt;"",F101&lt;&gt;"",COUNT(G101:H101)=2,I101&lt;&gt;"",J101="Mesuré",L101&lt;&gt;""),"Oui","Non")</f>
        <v>Non</v>
      </c>
    </row>
    <row r="102" customFormat="false" ht="27" hidden="false" customHeight="true" outlineLevel="0" collapsed="false">
      <c r="A102" s="42"/>
      <c r="B102" s="42"/>
      <c r="C102" s="42"/>
      <c r="D102" s="42"/>
      <c r="E102" s="42"/>
      <c r="F102" s="42"/>
      <c r="G102" s="42"/>
      <c r="H102" s="42"/>
      <c r="I102" s="42"/>
      <c r="J102" s="42"/>
      <c r="K102" s="42"/>
      <c r="L102" s="42"/>
      <c r="M102" s="43" t="str">
        <f aca="false">IF(AND(B102&lt;&gt;"",D102&lt;&gt;"",E102&lt;&gt;"",F102&lt;&gt;"",COUNT(G102:H102)=2,I102&lt;&gt;"",J102="Mesuré",L102&lt;&gt;""),"Oui","Non")</f>
        <v>Non</v>
      </c>
    </row>
    <row r="103" customFormat="false" ht="27" hidden="false" customHeight="true" outlineLevel="0" collapsed="false">
      <c r="A103" s="42"/>
      <c r="B103" s="42"/>
      <c r="C103" s="42"/>
      <c r="D103" s="42"/>
      <c r="E103" s="42"/>
      <c r="F103" s="42"/>
      <c r="G103" s="42"/>
      <c r="H103" s="42"/>
      <c r="I103" s="42"/>
      <c r="J103" s="42"/>
      <c r="K103" s="42"/>
      <c r="L103" s="42"/>
      <c r="M103" s="43" t="str">
        <f aca="false">IF(AND(B103&lt;&gt;"",D103&lt;&gt;"",E103&lt;&gt;"",F103&lt;&gt;"",COUNT(G103:H103)=2,I103&lt;&gt;"",J103="Mesuré",L103&lt;&gt;""),"Oui","Non")</f>
        <v>Non</v>
      </c>
    </row>
    <row r="104" customFormat="false" ht="27" hidden="false" customHeight="true" outlineLevel="0" collapsed="false">
      <c r="A104" s="42"/>
      <c r="B104" s="42"/>
      <c r="C104" s="42"/>
      <c r="D104" s="42"/>
      <c r="E104" s="42"/>
      <c r="F104" s="42"/>
      <c r="G104" s="42"/>
      <c r="H104" s="42"/>
      <c r="I104" s="42"/>
      <c r="J104" s="42"/>
      <c r="K104" s="42"/>
      <c r="L104" s="42"/>
      <c r="M104" s="43" t="str">
        <f aca="false">IF(AND(B104&lt;&gt;"",D104&lt;&gt;"",E104&lt;&gt;"",F104&lt;&gt;"",COUNT(G104:H104)=2,I104&lt;&gt;"",J104="Mesuré",L104&lt;&gt;""),"Oui","Non")</f>
        <v>Non</v>
      </c>
    </row>
    <row r="105" customFormat="false" ht="27" hidden="false" customHeight="true" outlineLevel="0" collapsed="false">
      <c r="A105" s="42"/>
      <c r="B105" s="42"/>
      <c r="C105" s="42"/>
      <c r="D105" s="42"/>
      <c r="E105" s="42"/>
      <c r="F105" s="42"/>
      <c r="G105" s="42"/>
      <c r="H105" s="42"/>
      <c r="I105" s="42"/>
      <c r="J105" s="42"/>
      <c r="K105" s="42"/>
      <c r="L105" s="42"/>
      <c r="M105" s="43" t="str">
        <f aca="false">IF(AND(B105&lt;&gt;"",D105&lt;&gt;"",E105&lt;&gt;"",F105&lt;&gt;"",COUNT(G105:H105)=2,I105&lt;&gt;"",J105="Mesuré",L105&lt;&gt;""),"Oui","Non")</f>
        <v>Non</v>
      </c>
    </row>
    <row r="106" customFormat="false" ht="27" hidden="false" customHeight="true" outlineLevel="0" collapsed="false">
      <c r="A106" s="42"/>
      <c r="B106" s="42"/>
      <c r="C106" s="42"/>
      <c r="D106" s="42"/>
      <c r="E106" s="42"/>
      <c r="F106" s="42"/>
      <c r="G106" s="42"/>
      <c r="H106" s="42"/>
      <c r="I106" s="42"/>
      <c r="J106" s="42"/>
      <c r="K106" s="42"/>
      <c r="L106" s="42"/>
      <c r="M106" s="43" t="str">
        <f aca="false">IF(AND(B106&lt;&gt;"",D106&lt;&gt;"",E106&lt;&gt;"",F106&lt;&gt;"",COUNT(G106:H106)=2,I106&lt;&gt;"",J106="Mesuré",L106&lt;&gt;""),"Oui","Non")</f>
        <v>Non</v>
      </c>
    </row>
    <row r="107" customFormat="false" ht="27" hidden="false" customHeight="true" outlineLevel="0" collapsed="false">
      <c r="A107" s="42"/>
      <c r="B107" s="42"/>
      <c r="C107" s="42"/>
      <c r="D107" s="42"/>
      <c r="E107" s="42"/>
      <c r="F107" s="42"/>
      <c r="G107" s="42"/>
      <c r="H107" s="42"/>
      <c r="I107" s="42"/>
      <c r="J107" s="42"/>
      <c r="K107" s="42"/>
      <c r="L107" s="42"/>
      <c r="M107" s="43" t="str">
        <f aca="false">IF(AND(B107&lt;&gt;"",D107&lt;&gt;"",E107&lt;&gt;"",F107&lt;&gt;"",COUNT(G107:H107)=2,I107&lt;&gt;"",J107="Mesuré",L107&lt;&gt;""),"Oui","Non")</f>
        <v>Non</v>
      </c>
    </row>
    <row r="108" customFormat="false" ht="27" hidden="false" customHeight="true" outlineLevel="0" collapsed="false">
      <c r="A108" s="42"/>
      <c r="B108" s="42"/>
      <c r="C108" s="42"/>
      <c r="D108" s="42"/>
      <c r="E108" s="42"/>
      <c r="F108" s="42"/>
      <c r="G108" s="42"/>
      <c r="H108" s="42"/>
      <c r="I108" s="42"/>
      <c r="J108" s="42"/>
      <c r="K108" s="42"/>
      <c r="L108" s="42"/>
      <c r="M108" s="43" t="str">
        <f aca="false">IF(AND(B108&lt;&gt;"",D108&lt;&gt;"",E108&lt;&gt;"",F108&lt;&gt;"",COUNT(G108:H108)=2,I108&lt;&gt;"",J108="Mesuré",L108&lt;&gt;""),"Oui","Non")</f>
        <v>Non</v>
      </c>
    </row>
    <row r="109" customFormat="false" ht="27" hidden="false" customHeight="true" outlineLevel="0" collapsed="false">
      <c r="A109" s="42"/>
      <c r="B109" s="42"/>
      <c r="C109" s="42"/>
      <c r="D109" s="42"/>
      <c r="E109" s="42"/>
      <c r="F109" s="42"/>
      <c r="G109" s="42"/>
      <c r="H109" s="42"/>
      <c r="I109" s="42"/>
      <c r="J109" s="42"/>
      <c r="K109" s="42"/>
      <c r="L109" s="42"/>
      <c r="M109" s="43" t="str">
        <f aca="false">IF(AND(B109&lt;&gt;"",D109&lt;&gt;"",E109&lt;&gt;"",F109&lt;&gt;"",COUNT(G109:H109)=2,I109&lt;&gt;"",J109="Mesuré",L109&lt;&gt;""),"Oui","Non")</f>
        <v>Non</v>
      </c>
    </row>
    <row r="110" customFormat="false" ht="27" hidden="false" customHeight="true" outlineLevel="0" collapsed="false">
      <c r="A110" s="42"/>
      <c r="B110" s="42"/>
      <c r="C110" s="42"/>
      <c r="D110" s="42"/>
      <c r="E110" s="42"/>
      <c r="F110" s="42"/>
      <c r="G110" s="42"/>
      <c r="H110" s="42"/>
      <c r="I110" s="42"/>
      <c r="J110" s="42"/>
      <c r="K110" s="42"/>
      <c r="L110" s="42"/>
      <c r="M110" s="43" t="str">
        <f aca="false">IF(AND(B110&lt;&gt;"",D110&lt;&gt;"",E110&lt;&gt;"",F110&lt;&gt;"",COUNT(G110:H110)=2,I110&lt;&gt;"",J110="Mesuré",L110&lt;&gt;""),"Oui","Non")</f>
        <v>Non</v>
      </c>
    </row>
    <row r="111" customFormat="false" ht="27" hidden="false" customHeight="true" outlineLevel="0" collapsed="false">
      <c r="A111" s="42"/>
      <c r="B111" s="42"/>
      <c r="C111" s="42"/>
      <c r="D111" s="42"/>
      <c r="E111" s="42"/>
      <c r="F111" s="42"/>
      <c r="G111" s="42"/>
      <c r="H111" s="42"/>
      <c r="I111" s="42"/>
      <c r="J111" s="42"/>
      <c r="K111" s="42"/>
      <c r="L111" s="42"/>
      <c r="M111" s="43" t="str">
        <f aca="false">IF(AND(B111&lt;&gt;"",D111&lt;&gt;"",E111&lt;&gt;"",F111&lt;&gt;"",COUNT(G111:H111)=2,I111&lt;&gt;"",J111="Mesuré",L111&lt;&gt;""),"Oui","Non")</f>
        <v>Non</v>
      </c>
    </row>
    <row r="112" customFormat="false" ht="27" hidden="false" customHeight="true" outlineLevel="0" collapsed="false">
      <c r="A112" s="42"/>
      <c r="B112" s="42"/>
      <c r="C112" s="42"/>
      <c r="D112" s="42"/>
      <c r="E112" s="42"/>
      <c r="F112" s="42"/>
      <c r="G112" s="42"/>
      <c r="H112" s="42"/>
      <c r="I112" s="42"/>
      <c r="J112" s="42"/>
      <c r="K112" s="42"/>
      <c r="L112" s="42"/>
      <c r="M112" s="43" t="str">
        <f aca="false">IF(AND(B112&lt;&gt;"",D112&lt;&gt;"",E112&lt;&gt;"",F112&lt;&gt;"",COUNT(G112:H112)=2,I112&lt;&gt;"",J112="Mesuré",L112&lt;&gt;""),"Oui","Non")</f>
        <v>Non</v>
      </c>
    </row>
    <row r="113" customFormat="false" ht="27" hidden="false" customHeight="true" outlineLevel="0" collapsed="false">
      <c r="A113" s="42"/>
      <c r="B113" s="42"/>
      <c r="C113" s="42"/>
      <c r="D113" s="42"/>
      <c r="E113" s="42"/>
      <c r="F113" s="42"/>
      <c r="G113" s="42"/>
      <c r="H113" s="42"/>
      <c r="I113" s="42"/>
      <c r="J113" s="42"/>
      <c r="K113" s="42"/>
      <c r="L113" s="42"/>
      <c r="M113" s="43" t="str">
        <f aca="false">IF(AND(B113&lt;&gt;"",D113&lt;&gt;"",E113&lt;&gt;"",F113&lt;&gt;"",COUNT(G113:H113)=2,I113&lt;&gt;"",J113="Mesuré",L113&lt;&gt;""),"Oui","Non")</f>
        <v>Non</v>
      </c>
    </row>
    <row r="114" customFormat="false" ht="27" hidden="false" customHeight="true" outlineLevel="0" collapsed="false">
      <c r="A114" s="42"/>
      <c r="B114" s="42"/>
      <c r="C114" s="42"/>
      <c r="D114" s="42"/>
      <c r="E114" s="42"/>
      <c r="F114" s="42"/>
      <c r="G114" s="42"/>
      <c r="H114" s="42"/>
      <c r="I114" s="42"/>
      <c r="J114" s="42"/>
      <c r="K114" s="42"/>
      <c r="L114" s="42"/>
      <c r="M114" s="43" t="str">
        <f aca="false">IF(AND(B114&lt;&gt;"",D114&lt;&gt;"",E114&lt;&gt;"",F114&lt;&gt;"",COUNT(G114:H114)=2,I114&lt;&gt;"",J114="Mesuré",L114&lt;&gt;""),"Oui","Non")</f>
        <v>Non</v>
      </c>
    </row>
    <row r="115" customFormat="false" ht="27" hidden="false" customHeight="true" outlineLevel="0" collapsed="false">
      <c r="A115" s="42"/>
      <c r="B115" s="42"/>
      <c r="C115" s="42"/>
      <c r="D115" s="42"/>
      <c r="E115" s="42"/>
      <c r="F115" s="42"/>
      <c r="G115" s="42"/>
      <c r="H115" s="42"/>
      <c r="I115" s="42"/>
      <c r="J115" s="42"/>
      <c r="K115" s="42"/>
      <c r="L115" s="42"/>
      <c r="M115" s="43" t="str">
        <f aca="false">IF(AND(B115&lt;&gt;"",D115&lt;&gt;"",E115&lt;&gt;"",F115&lt;&gt;"",COUNT(G115:H115)=2,I115&lt;&gt;"",J115="Mesuré",L115&lt;&gt;""),"Oui","Non")</f>
        <v>Non</v>
      </c>
    </row>
    <row r="116" customFormat="false" ht="27" hidden="false" customHeight="true" outlineLevel="0" collapsed="false">
      <c r="A116" s="42"/>
      <c r="B116" s="42"/>
      <c r="C116" s="42"/>
      <c r="D116" s="42"/>
      <c r="E116" s="42"/>
      <c r="F116" s="42"/>
      <c r="G116" s="42"/>
      <c r="H116" s="42"/>
      <c r="I116" s="42"/>
      <c r="J116" s="42"/>
      <c r="K116" s="42"/>
      <c r="L116" s="42"/>
      <c r="M116" s="43" t="str">
        <f aca="false">IF(AND(B116&lt;&gt;"",D116&lt;&gt;"",E116&lt;&gt;"",F116&lt;&gt;"",COUNT(G116:H116)=2,I116&lt;&gt;"",J116="Mesuré",L116&lt;&gt;""),"Oui","Non")</f>
        <v>Non</v>
      </c>
    </row>
    <row r="117" customFormat="false" ht="27" hidden="false" customHeight="true" outlineLevel="0" collapsed="false">
      <c r="A117" s="42"/>
      <c r="B117" s="42"/>
      <c r="C117" s="42"/>
      <c r="D117" s="42"/>
      <c r="E117" s="42"/>
      <c r="F117" s="42"/>
      <c r="G117" s="42"/>
      <c r="H117" s="42"/>
      <c r="I117" s="42"/>
      <c r="J117" s="42"/>
      <c r="K117" s="42"/>
      <c r="L117" s="42"/>
      <c r="M117" s="43" t="str">
        <f aca="false">IF(AND(B117&lt;&gt;"",D117&lt;&gt;"",E117&lt;&gt;"",F117&lt;&gt;"",COUNT(G117:H117)=2,I117&lt;&gt;"",J117="Mesuré",L117&lt;&gt;""),"Oui","Non")</f>
        <v>Non</v>
      </c>
    </row>
    <row r="118" customFormat="false" ht="27" hidden="false" customHeight="true" outlineLevel="0" collapsed="false">
      <c r="A118" s="42"/>
      <c r="B118" s="42"/>
      <c r="C118" s="42"/>
      <c r="D118" s="42"/>
      <c r="E118" s="42"/>
      <c r="F118" s="42"/>
      <c r="G118" s="42"/>
      <c r="H118" s="42"/>
      <c r="I118" s="42"/>
      <c r="J118" s="42"/>
      <c r="K118" s="42"/>
      <c r="L118" s="42"/>
      <c r="M118" s="43" t="str">
        <f aca="false">IF(AND(B118&lt;&gt;"",D118&lt;&gt;"",E118&lt;&gt;"",F118&lt;&gt;"",COUNT(G118:H118)=2,I118&lt;&gt;"",J118="Mesuré",L118&lt;&gt;""),"Oui","Non")</f>
        <v>Non</v>
      </c>
    </row>
    <row r="119" customFormat="false" ht="27" hidden="false" customHeight="true" outlineLevel="0" collapsed="false">
      <c r="A119" s="42"/>
      <c r="B119" s="42"/>
      <c r="C119" s="42"/>
      <c r="D119" s="42"/>
      <c r="E119" s="42"/>
      <c r="F119" s="42"/>
      <c r="G119" s="42"/>
      <c r="H119" s="42"/>
      <c r="I119" s="42"/>
      <c r="J119" s="42"/>
      <c r="K119" s="42"/>
      <c r="L119" s="42"/>
      <c r="M119" s="43" t="str">
        <f aca="false">IF(AND(B119&lt;&gt;"",D119&lt;&gt;"",E119&lt;&gt;"",F119&lt;&gt;"",COUNT(G119:H119)=2,I119&lt;&gt;"",J119="Mesuré",L119&lt;&gt;""),"Oui","Non")</f>
        <v>Non</v>
      </c>
    </row>
    <row r="120" customFormat="false" ht="27" hidden="false" customHeight="true" outlineLevel="0" collapsed="false">
      <c r="A120" s="42"/>
      <c r="B120" s="42"/>
      <c r="C120" s="42"/>
      <c r="D120" s="42"/>
      <c r="E120" s="42"/>
      <c r="F120" s="42"/>
      <c r="G120" s="42"/>
      <c r="H120" s="42"/>
      <c r="I120" s="42"/>
      <c r="J120" s="42"/>
      <c r="K120" s="42"/>
      <c r="L120" s="42"/>
      <c r="M120" s="43" t="str">
        <f aca="false">IF(AND(B120&lt;&gt;"",D120&lt;&gt;"",E120&lt;&gt;"",F120&lt;&gt;"",COUNT(G120:H120)=2,I120&lt;&gt;"",J120="Mesuré",L120&lt;&gt;""),"Oui","Non")</f>
        <v>Non</v>
      </c>
    </row>
    <row r="121" customFormat="false" ht="27" hidden="false" customHeight="true" outlineLevel="0" collapsed="false">
      <c r="A121" s="42"/>
      <c r="B121" s="42"/>
      <c r="C121" s="42"/>
      <c r="D121" s="42"/>
      <c r="E121" s="42"/>
      <c r="F121" s="42"/>
      <c r="G121" s="42"/>
      <c r="H121" s="42"/>
      <c r="I121" s="42"/>
      <c r="J121" s="42"/>
      <c r="K121" s="42"/>
      <c r="L121" s="42"/>
      <c r="M121" s="43" t="str">
        <f aca="false">IF(AND(B121&lt;&gt;"",D121&lt;&gt;"",E121&lt;&gt;"",F121&lt;&gt;"",COUNT(G121:H121)=2,I121&lt;&gt;"",J121="Mesuré",L121&lt;&gt;""),"Oui","Non")</f>
        <v>Non</v>
      </c>
    </row>
    <row r="122" customFormat="false" ht="27" hidden="false" customHeight="true" outlineLevel="0" collapsed="false">
      <c r="A122" s="42"/>
      <c r="B122" s="42"/>
      <c r="C122" s="42"/>
      <c r="D122" s="42"/>
      <c r="E122" s="42"/>
      <c r="F122" s="42"/>
      <c r="G122" s="42"/>
      <c r="H122" s="42"/>
      <c r="I122" s="42"/>
      <c r="J122" s="42"/>
      <c r="K122" s="42"/>
      <c r="L122" s="42"/>
      <c r="M122" s="43" t="str">
        <f aca="false">IF(AND(B122&lt;&gt;"",D122&lt;&gt;"",E122&lt;&gt;"",F122&lt;&gt;"",COUNT(G122:H122)=2,I122&lt;&gt;"",J122="Mesuré",L122&lt;&gt;""),"Oui","Non")</f>
        <v>Non</v>
      </c>
    </row>
    <row r="123" customFormat="false" ht="27" hidden="false" customHeight="true" outlineLevel="0" collapsed="false">
      <c r="A123" s="42"/>
      <c r="B123" s="42"/>
      <c r="C123" s="42"/>
      <c r="D123" s="42"/>
      <c r="E123" s="42"/>
      <c r="F123" s="42"/>
      <c r="G123" s="42"/>
      <c r="H123" s="42"/>
      <c r="I123" s="42"/>
      <c r="J123" s="42"/>
      <c r="K123" s="42"/>
      <c r="L123" s="42"/>
      <c r="M123" s="43" t="str">
        <f aca="false">IF(AND(B123&lt;&gt;"",D123&lt;&gt;"",E123&lt;&gt;"",F123&lt;&gt;"",COUNT(G123:H123)=2,I123&lt;&gt;"",J123="Mesuré",L123&lt;&gt;""),"Oui","Non")</f>
        <v>Non</v>
      </c>
    </row>
    <row r="124" customFormat="false" ht="27" hidden="false" customHeight="true" outlineLevel="0" collapsed="false">
      <c r="A124" s="42"/>
      <c r="B124" s="42"/>
      <c r="C124" s="42"/>
      <c r="D124" s="42"/>
      <c r="E124" s="42"/>
      <c r="F124" s="42"/>
      <c r="G124" s="42"/>
      <c r="H124" s="42"/>
      <c r="I124" s="42"/>
      <c r="J124" s="42"/>
      <c r="K124" s="42"/>
      <c r="L124" s="42"/>
      <c r="M124" s="43" t="str">
        <f aca="false">IF(AND(B124&lt;&gt;"",D124&lt;&gt;"",E124&lt;&gt;"",F124&lt;&gt;"",COUNT(G124:H124)=2,I124&lt;&gt;"",J124="Mesuré",L124&lt;&gt;""),"Oui","Non")</f>
        <v>Non</v>
      </c>
    </row>
    <row r="125" customFormat="false" ht="27" hidden="false" customHeight="true" outlineLevel="0" collapsed="false">
      <c r="A125" s="42"/>
      <c r="B125" s="42"/>
      <c r="C125" s="42"/>
      <c r="D125" s="42"/>
      <c r="E125" s="42"/>
      <c r="F125" s="42"/>
      <c r="G125" s="42"/>
      <c r="H125" s="42"/>
      <c r="I125" s="42"/>
      <c r="J125" s="42"/>
      <c r="K125" s="42"/>
      <c r="L125" s="42"/>
      <c r="M125" s="43" t="str">
        <f aca="false">IF(AND(B125&lt;&gt;"",D125&lt;&gt;"",E125&lt;&gt;"",F125&lt;&gt;"",COUNT(G125:H125)=2,I125&lt;&gt;"",J125="Mesuré",L125&lt;&gt;""),"Oui","Non")</f>
        <v>Non</v>
      </c>
    </row>
    <row r="126" customFormat="false" ht="27" hidden="false" customHeight="true" outlineLevel="0" collapsed="false">
      <c r="A126" s="42"/>
      <c r="B126" s="42"/>
      <c r="C126" s="42"/>
      <c r="D126" s="42"/>
      <c r="E126" s="42"/>
      <c r="F126" s="42"/>
      <c r="G126" s="42"/>
      <c r="H126" s="42"/>
      <c r="I126" s="42"/>
      <c r="J126" s="42"/>
      <c r="K126" s="42"/>
      <c r="L126" s="42"/>
      <c r="M126" s="43" t="str">
        <f aca="false">IF(AND(B126&lt;&gt;"",D126&lt;&gt;"",E126&lt;&gt;"",F126&lt;&gt;"",COUNT(G126:H126)=2,I126&lt;&gt;"",J126="Mesuré",L126&lt;&gt;""),"Oui","Non")</f>
        <v>Non</v>
      </c>
    </row>
    <row r="127" customFormat="false" ht="27" hidden="false" customHeight="true" outlineLevel="0" collapsed="false">
      <c r="A127" s="42"/>
      <c r="B127" s="42"/>
      <c r="C127" s="42"/>
      <c r="D127" s="42"/>
      <c r="E127" s="42"/>
      <c r="F127" s="42"/>
      <c r="G127" s="42"/>
      <c r="H127" s="42"/>
      <c r="I127" s="42"/>
      <c r="J127" s="42"/>
      <c r="K127" s="42"/>
      <c r="L127" s="42"/>
      <c r="M127" s="43" t="str">
        <f aca="false">IF(AND(B127&lt;&gt;"",D127&lt;&gt;"",E127&lt;&gt;"",F127&lt;&gt;"",COUNT(G127:H127)=2,I127&lt;&gt;"",J127="Mesuré",L127&lt;&gt;""),"Oui","Non")</f>
        <v>Non</v>
      </c>
    </row>
    <row r="128" customFormat="false" ht="27" hidden="false" customHeight="true" outlineLevel="0" collapsed="false">
      <c r="A128" s="42"/>
      <c r="B128" s="42"/>
      <c r="C128" s="42"/>
      <c r="D128" s="42"/>
      <c r="E128" s="42"/>
      <c r="F128" s="42"/>
      <c r="G128" s="42"/>
      <c r="H128" s="42"/>
      <c r="I128" s="42"/>
      <c r="J128" s="42"/>
      <c r="K128" s="42"/>
      <c r="L128" s="42"/>
      <c r="M128" s="43" t="str">
        <f aca="false">IF(AND(B128&lt;&gt;"",D128&lt;&gt;"",E128&lt;&gt;"",F128&lt;&gt;"",COUNT(G128:H128)=2,I128&lt;&gt;"",J128="Mesuré",L128&lt;&gt;""),"Oui","Non")</f>
        <v>Non</v>
      </c>
    </row>
    <row r="129" customFormat="false" ht="27" hidden="false" customHeight="true" outlineLevel="0" collapsed="false">
      <c r="A129" s="42"/>
      <c r="B129" s="42"/>
      <c r="C129" s="42"/>
      <c r="D129" s="42"/>
      <c r="E129" s="42"/>
      <c r="F129" s="42"/>
      <c r="G129" s="42"/>
      <c r="H129" s="42"/>
      <c r="I129" s="42"/>
      <c r="J129" s="42"/>
      <c r="K129" s="42"/>
      <c r="L129" s="42"/>
      <c r="M129" s="43" t="str">
        <f aca="false">IF(AND(B129&lt;&gt;"",D129&lt;&gt;"",E129&lt;&gt;"",F129&lt;&gt;"",COUNT(G129:H129)=2,I129&lt;&gt;"",J129="Mesuré",L129&lt;&gt;""),"Oui","Non")</f>
        <v>Non</v>
      </c>
    </row>
    <row r="130" customFormat="false" ht="27" hidden="false" customHeight="true" outlineLevel="0" collapsed="false">
      <c r="A130" s="42"/>
      <c r="B130" s="42"/>
      <c r="C130" s="42"/>
      <c r="D130" s="42"/>
      <c r="E130" s="42"/>
      <c r="F130" s="42"/>
      <c r="G130" s="42"/>
      <c r="H130" s="42"/>
      <c r="I130" s="42"/>
      <c r="J130" s="42"/>
      <c r="K130" s="42"/>
      <c r="L130" s="42"/>
      <c r="M130" s="43" t="str">
        <f aca="false">IF(AND(B130&lt;&gt;"",D130&lt;&gt;"",E130&lt;&gt;"",F130&lt;&gt;"",COUNT(G130:H130)=2,I130&lt;&gt;"",J130="Mesuré",L130&lt;&gt;""),"Oui","Non")</f>
        <v>Non</v>
      </c>
    </row>
    <row r="131" customFormat="false" ht="27" hidden="false" customHeight="true" outlineLevel="0" collapsed="false">
      <c r="A131" s="42"/>
      <c r="B131" s="42"/>
      <c r="C131" s="42"/>
      <c r="D131" s="42"/>
      <c r="E131" s="42"/>
      <c r="F131" s="42"/>
      <c r="G131" s="42"/>
      <c r="H131" s="42"/>
      <c r="I131" s="42"/>
      <c r="J131" s="42"/>
      <c r="K131" s="42"/>
      <c r="L131" s="42"/>
      <c r="M131" s="43" t="str">
        <f aca="false">IF(AND(B131&lt;&gt;"",D131&lt;&gt;"",E131&lt;&gt;"",F131&lt;&gt;"",COUNT(G131:H131)=2,I131&lt;&gt;"",J131="Mesuré",L131&lt;&gt;""),"Oui","Non")</f>
        <v>Non</v>
      </c>
    </row>
    <row r="132" customFormat="false" ht="27" hidden="false" customHeight="true" outlineLevel="0" collapsed="false">
      <c r="A132" s="42"/>
      <c r="B132" s="42"/>
      <c r="C132" s="42"/>
      <c r="D132" s="42"/>
      <c r="E132" s="42"/>
      <c r="F132" s="42"/>
      <c r="G132" s="42"/>
      <c r="H132" s="42"/>
      <c r="I132" s="42"/>
      <c r="J132" s="42"/>
      <c r="K132" s="42"/>
      <c r="L132" s="42"/>
      <c r="M132" s="43" t="str">
        <f aca="false">IF(AND(B132&lt;&gt;"",D132&lt;&gt;"",E132&lt;&gt;"",F132&lt;&gt;"",COUNT(G132:H132)=2,I132&lt;&gt;"",J132="Mesuré",L132&lt;&gt;""),"Oui","Non")</f>
        <v>Non</v>
      </c>
    </row>
    <row r="133" customFormat="false" ht="27" hidden="false" customHeight="true" outlineLevel="0" collapsed="false">
      <c r="A133" s="42"/>
      <c r="B133" s="42"/>
      <c r="C133" s="42"/>
      <c r="D133" s="42"/>
      <c r="E133" s="42"/>
      <c r="F133" s="42"/>
      <c r="G133" s="42"/>
      <c r="H133" s="42"/>
      <c r="I133" s="42"/>
      <c r="J133" s="42"/>
      <c r="K133" s="42"/>
      <c r="L133" s="42"/>
      <c r="M133" s="43" t="str">
        <f aca="false">IF(AND(B133&lt;&gt;"",D133&lt;&gt;"",E133&lt;&gt;"",F133&lt;&gt;"",COUNT(G133:H133)=2,I133&lt;&gt;"",J133="Mesuré",L133&lt;&gt;""),"Oui","Non")</f>
        <v>Non</v>
      </c>
    </row>
    <row r="134" customFormat="false" ht="27" hidden="false" customHeight="true" outlineLevel="0" collapsed="false">
      <c r="A134" s="42"/>
      <c r="B134" s="42"/>
      <c r="C134" s="42"/>
      <c r="D134" s="42"/>
      <c r="E134" s="42"/>
      <c r="F134" s="42"/>
      <c r="G134" s="42"/>
      <c r="H134" s="42"/>
      <c r="I134" s="42"/>
      <c r="J134" s="42"/>
      <c r="K134" s="42"/>
      <c r="L134" s="42"/>
      <c r="M134" s="43" t="str">
        <f aca="false">IF(AND(B134&lt;&gt;"",D134&lt;&gt;"",E134&lt;&gt;"",F134&lt;&gt;"",COUNT(G134:H134)=2,I134&lt;&gt;"",J134="Mesuré",L134&lt;&gt;""),"Oui","Non")</f>
        <v>Non</v>
      </c>
    </row>
    <row r="135" customFormat="false" ht="27" hidden="false" customHeight="true" outlineLevel="0" collapsed="false">
      <c r="A135" s="42"/>
      <c r="B135" s="42"/>
      <c r="C135" s="42"/>
      <c r="D135" s="42"/>
      <c r="E135" s="42"/>
      <c r="F135" s="42"/>
      <c r="G135" s="42"/>
      <c r="H135" s="42"/>
      <c r="I135" s="42"/>
      <c r="J135" s="42"/>
      <c r="K135" s="42"/>
      <c r="L135" s="42"/>
      <c r="M135" s="43" t="str">
        <f aca="false">IF(AND(B135&lt;&gt;"",D135&lt;&gt;"",E135&lt;&gt;"",F135&lt;&gt;"",COUNT(G135:H135)=2,I135&lt;&gt;"",J135="Mesuré",L135&lt;&gt;""),"Oui","Non")</f>
        <v>Non</v>
      </c>
    </row>
    <row r="136" customFormat="false" ht="27" hidden="false" customHeight="true" outlineLevel="0" collapsed="false">
      <c r="A136" s="42"/>
      <c r="B136" s="42"/>
      <c r="C136" s="42"/>
      <c r="D136" s="42"/>
      <c r="E136" s="42"/>
      <c r="F136" s="42"/>
      <c r="G136" s="42"/>
      <c r="H136" s="42"/>
      <c r="I136" s="42"/>
      <c r="J136" s="42"/>
      <c r="K136" s="42"/>
      <c r="L136" s="42"/>
      <c r="M136" s="43" t="str">
        <f aca="false">IF(AND(B136&lt;&gt;"",D136&lt;&gt;"",E136&lt;&gt;"",F136&lt;&gt;"",COUNT(G136:H136)=2,I136&lt;&gt;"",J136="Mesuré",L136&lt;&gt;""),"Oui","Non")</f>
        <v>Non</v>
      </c>
    </row>
    <row r="137" customFormat="false" ht="27" hidden="false" customHeight="true" outlineLevel="0" collapsed="false">
      <c r="A137" s="42"/>
      <c r="B137" s="42"/>
      <c r="C137" s="42"/>
      <c r="D137" s="42"/>
      <c r="E137" s="42"/>
      <c r="F137" s="42"/>
      <c r="G137" s="42"/>
      <c r="H137" s="42"/>
      <c r="I137" s="42"/>
      <c r="J137" s="42"/>
      <c r="K137" s="42"/>
      <c r="L137" s="42"/>
      <c r="M137" s="43" t="str">
        <f aca="false">IF(AND(B137&lt;&gt;"",D137&lt;&gt;"",E137&lt;&gt;"",F137&lt;&gt;"",COUNT(G137:H137)=2,I137&lt;&gt;"",J137="Mesuré",L137&lt;&gt;""),"Oui","Non")</f>
        <v>Non</v>
      </c>
    </row>
    <row r="138" customFormat="false" ht="27" hidden="false" customHeight="true" outlineLevel="0" collapsed="false">
      <c r="A138" s="42"/>
      <c r="B138" s="42"/>
      <c r="C138" s="42"/>
      <c r="D138" s="42"/>
      <c r="E138" s="42"/>
      <c r="F138" s="42"/>
      <c r="G138" s="42"/>
      <c r="H138" s="42"/>
      <c r="I138" s="42"/>
      <c r="J138" s="42"/>
      <c r="K138" s="42"/>
      <c r="L138" s="42"/>
      <c r="M138" s="43" t="str">
        <f aca="false">IF(AND(B138&lt;&gt;"",D138&lt;&gt;"",E138&lt;&gt;"",F138&lt;&gt;"",COUNT(G138:H138)=2,I138&lt;&gt;"",J138="Mesuré",L138&lt;&gt;""),"Oui","Non")</f>
        <v>Non</v>
      </c>
    </row>
    <row r="139" customFormat="false" ht="27" hidden="false" customHeight="true" outlineLevel="0" collapsed="false">
      <c r="A139" s="42"/>
      <c r="B139" s="42"/>
      <c r="C139" s="42"/>
      <c r="D139" s="42"/>
      <c r="E139" s="42"/>
      <c r="F139" s="42"/>
      <c r="G139" s="42"/>
      <c r="H139" s="42"/>
      <c r="I139" s="42"/>
      <c r="J139" s="42"/>
      <c r="K139" s="42"/>
      <c r="L139" s="42"/>
      <c r="M139" s="43" t="str">
        <f aca="false">IF(AND(B139&lt;&gt;"",D139&lt;&gt;"",E139&lt;&gt;"",F139&lt;&gt;"",COUNT(G139:H139)=2,I139&lt;&gt;"",J139="Mesuré",L139&lt;&gt;""),"Oui","Non")</f>
        <v>Non</v>
      </c>
    </row>
    <row r="140" customFormat="false" ht="27" hidden="false" customHeight="true" outlineLevel="0" collapsed="false">
      <c r="A140" s="42"/>
      <c r="B140" s="42"/>
      <c r="C140" s="42"/>
      <c r="D140" s="42"/>
      <c r="E140" s="42"/>
      <c r="F140" s="42"/>
      <c r="G140" s="42"/>
      <c r="H140" s="42"/>
      <c r="I140" s="42"/>
      <c r="J140" s="42"/>
      <c r="K140" s="42"/>
      <c r="L140" s="42"/>
      <c r="M140" s="43" t="str">
        <f aca="false">IF(AND(B140&lt;&gt;"",D140&lt;&gt;"",E140&lt;&gt;"",F140&lt;&gt;"",COUNT(G140:H140)=2,I140&lt;&gt;"",J140="Mesuré",L140&lt;&gt;""),"Oui","Non")</f>
        <v>Non</v>
      </c>
    </row>
    <row r="141" customFormat="false" ht="27" hidden="false" customHeight="true" outlineLevel="0" collapsed="false">
      <c r="A141" s="42"/>
      <c r="B141" s="42"/>
      <c r="C141" s="42"/>
      <c r="D141" s="42"/>
      <c r="E141" s="42"/>
      <c r="F141" s="42"/>
      <c r="G141" s="42"/>
      <c r="H141" s="42"/>
      <c r="I141" s="42"/>
      <c r="J141" s="42"/>
      <c r="K141" s="42"/>
      <c r="L141" s="42"/>
      <c r="M141" s="43" t="str">
        <f aca="false">IF(AND(B141&lt;&gt;"",D141&lt;&gt;"",E141&lt;&gt;"",F141&lt;&gt;"",COUNT(G141:H141)=2,I141&lt;&gt;"",J141="Mesuré",L141&lt;&gt;""),"Oui","Non")</f>
        <v>Non</v>
      </c>
    </row>
    <row r="142" customFormat="false" ht="27" hidden="false" customHeight="true" outlineLevel="0" collapsed="false">
      <c r="A142" s="42"/>
      <c r="B142" s="42"/>
      <c r="C142" s="42"/>
      <c r="D142" s="42"/>
      <c r="E142" s="42"/>
      <c r="F142" s="42"/>
      <c r="G142" s="42"/>
      <c r="H142" s="42"/>
      <c r="I142" s="42"/>
      <c r="J142" s="42"/>
      <c r="K142" s="42"/>
      <c r="L142" s="42"/>
      <c r="M142" s="43" t="str">
        <f aca="false">IF(AND(B142&lt;&gt;"",D142&lt;&gt;"",E142&lt;&gt;"",F142&lt;&gt;"",COUNT(G142:H142)=2,I142&lt;&gt;"",J142="Mesuré",L142&lt;&gt;""),"Oui","Non")</f>
        <v>Non</v>
      </c>
    </row>
    <row r="143" customFormat="false" ht="27" hidden="false" customHeight="true" outlineLevel="0" collapsed="false">
      <c r="A143" s="42"/>
      <c r="B143" s="42"/>
      <c r="C143" s="42"/>
      <c r="D143" s="42"/>
      <c r="E143" s="42"/>
      <c r="F143" s="42"/>
      <c r="G143" s="42"/>
      <c r="H143" s="42"/>
      <c r="I143" s="42"/>
      <c r="J143" s="42"/>
      <c r="K143" s="42"/>
      <c r="L143" s="42"/>
      <c r="M143" s="43" t="str">
        <f aca="false">IF(AND(B143&lt;&gt;"",D143&lt;&gt;"",E143&lt;&gt;"",F143&lt;&gt;"",COUNT(G143:H143)=2,I143&lt;&gt;"",J143="Mesuré",L143&lt;&gt;""),"Oui","Non")</f>
        <v>Non</v>
      </c>
    </row>
    <row r="144" customFormat="false" ht="27" hidden="false" customHeight="true" outlineLevel="0" collapsed="false">
      <c r="A144" s="42"/>
      <c r="B144" s="42"/>
      <c r="C144" s="42"/>
      <c r="D144" s="42"/>
      <c r="E144" s="42"/>
      <c r="F144" s="42"/>
      <c r="G144" s="42"/>
      <c r="H144" s="42"/>
      <c r="I144" s="42"/>
      <c r="J144" s="42"/>
      <c r="K144" s="42"/>
      <c r="L144" s="42"/>
      <c r="M144" s="43" t="str">
        <f aca="false">IF(AND(B144&lt;&gt;"",D144&lt;&gt;"",E144&lt;&gt;"",F144&lt;&gt;"",COUNT(G144:H144)=2,I144&lt;&gt;"",J144="Mesuré",L144&lt;&gt;""),"Oui","Non")</f>
        <v>Non</v>
      </c>
    </row>
    <row r="145" customFormat="false" ht="27" hidden="false" customHeight="true" outlineLevel="0" collapsed="false">
      <c r="A145" s="42"/>
      <c r="B145" s="42"/>
      <c r="C145" s="42"/>
      <c r="D145" s="42"/>
      <c r="E145" s="42"/>
      <c r="F145" s="42"/>
      <c r="G145" s="42"/>
      <c r="H145" s="42"/>
      <c r="I145" s="42"/>
      <c r="J145" s="42"/>
      <c r="K145" s="42"/>
      <c r="L145" s="42"/>
      <c r="M145" s="43" t="str">
        <f aca="false">IF(AND(B145&lt;&gt;"",D145&lt;&gt;"",E145&lt;&gt;"",F145&lt;&gt;"",COUNT(G145:H145)=2,I145&lt;&gt;"",J145="Mesuré",L145&lt;&gt;""),"Oui","Non")</f>
        <v>Non</v>
      </c>
    </row>
    <row r="146" customFormat="false" ht="27" hidden="false" customHeight="true" outlineLevel="0" collapsed="false">
      <c r="A146" s="42"/>
      <c r="B146" s="42"/>
      <c r="C146" s="42"/>
      <c r="D146" s="42"/>
      <c r="E146" s="42"/>
      <c r="F146" s="42"/>
      <c r="G146" s="42"/>
      <c r="H146" s="42"/>
      <c r="I146" s="42"/>
      <c r="J146" s="42"/>
      <c r="K146" s="42"/>
      <c r="L146" s="42"/>
      <c r="M146" s="43" t="str">
        <f aca="false">IF(AND(B146&lt;&gt;"",D146&lt;&gt;"",E146&lt;&gt;"",F146&lt;&gt;"",COUNT(G146:H146)=2,I146&lt;&gt;"",J146="Mesuré",L146&lt;&gt;""),"Oui","Non")</f>
        <v>Non</v>
      </c>
    </row>
    <row r="147" customFormat="false" ht="27" hidden="false" customHeight="true" outlineLevel="0" collapsed="false">
      <c r="A147" s="42"/>
      <c r="B147" s="42"/>
      <c r="C147" s="42"/>
      <c r="D147" s="42"/>
      <c r="E147" s="42"/>
      <c r="F147" s="42"/>
      <c r="G147" s="42"/>
      <c r="H147" s="42"/>
      <c r="I147" s="42"/>
      <c r="J147" s="42"/>
      <c r="K147" s="42"/>
      <c r="L147" s="42"/>
      <c r="M147" s="43" t="str">
        <f aca="false">IF(AND(B147&lt;&gt;"",D147&lt;&gt;"",E147&lt;&gt;"",F147&lt;&gt;"",COUNT(G147:H147)=2,I147&lt;&gt;"",J147="Mesuré",L147&lt;&gt;""),"Oui","Non")</f>
        <v>Non</v>
      </c>
    </row>
    <row r="148" customFormat="false" ht="27" hidden="false" customHeight="true" outlineLevel="0" collapsed="false">
      <c r="A148" s="42"/>
      <c r="B148" s="42"/>
      <c r="C148" s="42"/>
      <c r="D148" s="42"/>
      <c r="E148" s="42"/>
      <c r="F148" s="42"/>
      <c r="G148" s="42"/>
      <c r="H148" s="42"/>
      <c r="I148" s="42"/>
      <c r="J148" s="42"/>
      <c r="K148" s="42"/>
      <c r="L148" s="42"/>
      <c r="M148" s="43" t="str">
        <f aca="false">IF(AND(B148&lt;&gt;"",D148&lt;&gt;"",E148&lt;&gt;"",F148&lt;&gt;"",COUNT(G148:H148)=2,I148&lt;&gt;"",J148="Mesuré",L148&lt;&gt;""),"Oui","Non")</f>
        <v>Non</v>
      </c>
    </row>
    <row r="149" customFormat="false" ht="27" hidden="false" customHeight="true" outlineLevel="0" collapsed="false">
      <c r="A149" s="42"/>
      <c r="B149" s="42"/>
      <c r="C149" s="42"/>
      <c r="D149" s="42"/>
      <c r="E149" s="42"/>
      <c r="F149" s="42"/>
      <c r="G149" s="42"/>
      <c r="H149" s="42"/>
      <c r="I149" s="42"/>
      <c r="J149" s="42"/>
      <c r="K149" s="42"/>
      <c r="L149" s="42"/>
      <c r="M149" s="43" t="str">
        <f aca="false">IF(AND(B149&lt;&gt;"",D149&lt;&gt;"",E149&lt;&gt;"",F149&lt;&gt;"",COUNT(G149:H149)=2,I149&lt;&gt;"",J149="Mesuré",L149&lt;&gt;""),"Oui","Non")</f>
        <v>Non</v>
      </c>
    </row>
    <row r="150" customFormat="false" ht="27" hidden="false" customHeight="true" outlineLevel="0" collapsed="false">
      <c r="A150" s="42"/>
      <c r="B150" s="42"/>
      <c r="C150" s="42"/>
      <c r="D150" s="42"/>
      <c r="E150" s="42"/>
      <c r="F150" s="42"/>
      <c r="G150" s="42"/>
      <c r="H150" s="42"/>
      <c r="I150" s="42"/>
      <c r="J150" s="42"/>
      <c r="K150" s="42"/>
      <c r="L150" s="42"/>
      <c r="M150" s="43" t="str">
        <f aca="false">IF(AND(B150&lt;&gt;"",D150&lt;&gt;"",E150&lt;&gt;"",F150&lt;&gt;"",COUNT(G150:H150)=2,I150&lt;&gt;"",J150="Mesuré",L150&lt;&gt;""),"Oui","Non")</f>
        <v>Non</v>
      </c>
    </row>
    <row r="151" customFormat="false" ht="27" hidden="false" customHeight="true" outlineLevel="0" collapsed="false">
      <c r="A151" s="42"/>
      <c r="B151" s="42"/>
      <c r="C151" s="42"/>
      <c r="D151" s="42"/>
      <c r="E151" s="42"/>
      <c r="F151" s="42"/>
      <c r="G151" s="42"/>
      <c r="H151" s="42"/>
      <c r="I151" s="42"/>
      <c r="J151" s="42"/>
      <c r="K151" s="42"/>
      <c r="L151" s="42"/>
      <c r="M151" s="43" t="str">
        <f aca="false">IF(AND(B151&lt;&gt;"",D151&lt;&gt;"",E151&lt;&gt;"",F151&lt;&gt;"",COUNT(G151:H151)=2,I151&lt;&gt;"",J151="Mesuré",L151&lt;&gt;""),"Oui","Non")</f>
        <v>Non</v>
      </c>
    </row>
    <row r="152" customFormat="false" ht="27" hidden="false" customHeight="true" outlineLevel="0" collapsed="false">
      <c r="A152" s="42"/>
      <c r="B152" s="42"/>
      <c r="C152" s="42"/>
      <c r="D152" s="42"/>
      <c r="E152" s="42"/>
      <c r="F152" s="42"/>
      <c r="G152" s="42"/>
      <c r="H152" s="42"/>
      <c r="I152" s="42"/>
      <c r="J152" s="42"/>
      <c r="K152" s="42"/>
      <c r="L152" s="42"/>
      <c r="M152" s="43" t="str">
        <f aca="false">IF(AND(B152&lt;&gt;"",D152&lt;&gt;"",E152&lt;&gt;"",F152&lt;&gt;"",COUNT(G152:H152)=2,I152&lt;&gt;"",J152="Mesuré",L152&lt;&gt;""),"Oui","Non")</f>
        <v>Non</v>
      </c>
    </row>
    <row r="153" customFormat="false" ht="27" hidden="false" customHeight="true" outlineLevel="0" collapsed="false">
      <c r="A153" s="42"/>
      <c r="B153" s="42"/>
      <c r="C153" s="42"/>
      <c r="D153" s="42"/>
      <c r="E153" s="42"/>
      <c r="F153" s="42"/>
      <c r="G153" s="42"/>
      <c r="H153" s="42"/>
      <c r="I153" s="42"/>
      <c r="J153" s="42"/>
      <c r="K153" s="42"/>
      <c r="L153" s="42"/>
      <c r="M153" s="43" t="str">
        <f aca="false">IF(AND(B153&lt;&gt;"",D153&lt;&gt;"",E153&lt;&gt;"",F153&lt;&gt;"",COUNT(G153:H153)=2,I153&lt;&gt;"",J153="Mesuré",L153&lt;&gt;""),"Oui","Non")</f>
        <v>Non</v>
      </c>
    </row>
    <row r="154" customFormat="false" ht="27" hidden="false" customHeight="true" outlineLevel="0" collapsed="false">
      <c r="A154" s="42"/>
      <c r="B154" s="42"/>
      <c r="C154" s="42"/>
      <c r="D154" s="42"/>
      <c r="E154" s="42"/>
      <c r="F154" s="42"/>
      <c r="G154" s="42"/>
      <c r="H154" s="42"/>
      <c r="I154" s="42"/>
      <c r="J154" s="42"/>
      <c r="K154" s="42"/>
      <c r="L154" s="42"/>
      <c r="M154" s="43" t="str">
        <f aca="false">IF(AND(B154&lt;&gt;"",D154&lt;&gt;"",E154&lt;&gt;"",F154&lt;&gt;"",COUNT(G154:H154)=2,I154&lt;&gt;"",J154="Mesuré",L154&lt;&gt;""),"Oui","Non")</f>
        <v>Non</v>
      </c>
    </row>
    <row r="155" customFormat="false" ht="27" hidden="false" customHeight="true" outlineLevel="0" collapsed="false">
      <c r="A155" s="42"/>
      <c r="B155" s="42"/>
      <c r="C155" s="42"/>
      <c r="D155" s="42"/>
      <c r="E155" s="42"/>
      <c r="F155" s="42"/>
      <c r="G155" s="42"/>
      <c r="H155" s="42"/>
      <c r="I155" s="42"/>
      <c r="J155" s="42"/>
      <c r="K155" s="42"/>
      <c r="L155" s="42"/>
      <c r="M155" s="43" t="str">
        <f aca="false">IF(AND(B155&lt;&gt;"",D155&lt;&gt;"",E155&lt;&gt;"",F155&lt;&gt;"",COUNT(G155:H155)=2,I155&lt;&gt;"",J155="Mesuré",L155&lt;&gt;""),"Oui","Non")</f>
        <v>Non</v>
      </c>
    </row>
    <row r="156" customFormat="false" ht="27" hidden="false" customHeight="true" outlineLevel="0" collapsed="false">
      <c r="A156" s="42"/>
      <c r="B156" s="42"/>
      <c r="C156" s="42"/>
      <c r="D156" s="42"/>
      <c r="E156" s="42"/>
      <c r="F156" s="42"/>
      <c r="G156" s="42"/>
      <c r="H156" s="42"/>
      <c r="I156" s="42"/>
      <c r="J156" s="42"/>
      <c r="K156" s="42"/>
      <c r="L156" s="42"/>
      <c r="M156" s="43" t="str">
        <f aca="false">IF(AND(B156&lt;&gt;"",D156&lt;&gt;"",E156&lt;&gt;"",F156&lt;&gt;"",COUNT(G156:H156)=2,I156&lt;&gt;"",J156="Mesuré",L156&lt;&gt;""),"Oui","Non")</f>
        <v>Non</v>
      </c>
    </row>
    <row r="157" customFormat="false" ht="27" hidden="false" customHeight="true" outlineLevel="0" collapsed="false">
      <c r="A157" s="42"/>
      <c r="B157" s="42"/>
      <c r="C157" s="42"/>
      <c r="D157" s="42"/>
      <c r="E157" s="42"/>
      <c r="F157" s="42"/>
      <c r="G157" s="42"/>
      <c r="H157" s="42"/>
      <c r="I157" s="42"/>
      <c r="J157" s="42"/>
      <c r="K157" s="42"/>
      <c r="L157" s="42"/>
      <c r="M157" s="43" t="str">
        <f aca="false">IF(AND(B157&lt;&gt;"",D157&lt;&gt;"",E157&lt;&gt;"",F157&lt;&gt;"",COUNT(G157:H157)=2,I157&lt;&gt;"",J157="Mesuré",L157&lt;&gt;""),"Oui","Non")</f>
        <v>Non</v>
      </c>
    </row>
    <row r="158" customFormat="false" ht="27" hidden="false" customHeight="true" outlineLevel="0" collapsed="false">
      <c r="A158" s="42"/>
      <c r="B158" s="42"/>
      <c r="C158" s="42"/>
      <c r="D158" s="42"/>
      <c r="E158" s="42"/>
      <c r="F158" s="42"/>
      <c r="G158" s="42"/>
      <c r="H158" s="42"/>
      <c r="I158" s="42"/>
      <c r="J158" s="42"/>
      <c r="K158" s="42"/>
      <c r="L158" s="42"/>
      <c r="M158" s="43" t="str">
        <f aca="false">IF(AND(B158&lt;&gt;"",D158&lt;&gt;"",E158&lt;&gt;"",F158&lt;&gt;"",COUNT(G158:H158)=2,I158&lt;&gt;"",J158="Mesuré",L158&lt;&gt;""),"Oui","Non")</f>
        <v>Non</v>
      </c>
    </row>
    <row r="159" customFormat="false" ht="27" hidden="false" customHeight="true" outlineLevel="0" collapsed="false">
      <c r="A159" s="42"/>
      <c r="B159" s="42"/>
      <c r="C159" s="42"/>
      <c r="D159" s="42"/>
      <c r="E159" s="42"/>
      <c r="F159" s="42"/>
      <c r="G159" s="42"/>
      <c r="H159" s="42"/>
      <c r="I159" s="42"/>
      <c r="J159" s="42"/>
      <c r="K159" s="42"/>
      <c r="L159" s="42"/>
      <c r="M159" s="43" t="str">
        <f aca="false">IF(AND(B159&lt;&gt;"",D159&lt;&gt;"",E159&lt;&gt;"",F159&lt;&gt;"",COUNT(G159:H159)=2,I159&lt;&gt;"",J159="Mesuré",L159&lt;&gt;""),"Oui","Non")</f>
        <v>Non</v>
      </c>
    </row>
    <row r="160" customFormat="false" ht="27" hidden="false" customHeight="true" outlineLevel="0" collapsed="false">
      <c r="A160" s="42"/>
      <c r="B160" s="42"/>
      <c r="C160" s="42"/>
      <c r="D160" s="42"/>
      <c r="E160" s="42"/>
      <c r="F160" s="42"/>
      <c r="G160" s="42"/>
      <c r="H160" s="42"/>
      <c r="I160" s="42"/>
      <c r="J160" s="42"/>
      <c r="K160" s="42"/>
      <c r="L160" s="42"/>
      <c r="M160" s="43" t="str">
        <f aca="false">IF(AND(B160&lt;&gt;"",D160&lt;&gt;"",E160&lt;&gt;"",F160&lt;&gt;"",COUNT(G160:H160)=2,I160&lt;&gt;"",J160="Mesuré",L160&lt;&gt;""),"Oui","Non")</f>
        <v>Non</v>
      </c>
    </row>
    <row r="161" customFormat="false" ht="27" hidden="false" customHeight="true" outlineLevel="0" collapsed="false">
      <c r="A161" s="42"/>
      <c r="B161" s="42"/>
      <c r="C161" s="42"/>
      <c r="D161" s="42"/>
      <c r="E161" s="42"/>
      <c r="F161" s="42"/>
      <c r="G161" s="42"/>
      <c r="H161" s="42"/>
      <c r="I161" s="42"/>
      <c r="J161" s="42"/>
      <c r="K161" s="42"/>
      <c r="L161" s="42"/>
      <c r="M161" s="43" t="str">
        <f aca="false">IF(AND(B161&lt;&gt;"",D161&lt;&gt;"",E161&lt;&gt;"",F161&lt;&gt;"",COUNT(G161:H161)=2,I161&lt;&gt;"",J161="Mesuré",L161&lt;&gt;""),"Oui","Non")</f>
        <v>Non</v>
      </c>
    </row>
    <row r="162" customFormat="false" ht="27" hidden="false" customHeight="true" outlineLevel="0" collapsed="false">
      <c r="A162" s="42"/>
      <c r="B162" s="42"/>
      <c r="C162" s="42"/>
      <c r="D162" s="42"/>
      <c r="E162" s="42"/>
      <c r="F162" s="42"/>
      <c r="G162" s="42"/>
      <c r="H162" s="42"/>
      <c r="I162" s="42"/>
      <c r="J162" s="42"/>
      <c r="K162" s="42"/>
      <c r="L162" s="42"/>
      <c r="M162" s="43" t="str">
        <f aca="false">IF(AND(B162&lt;&gt;"",D162&lt;&gt;"",E162&lt;&gt;"",F162&lt;&gt;"",COUNT(G162:H162)=2,I162&lt;&gt;"",J162="Mesuré",L162&lt;&gt;""),"Oui","Non")</f>
        <v>Non</v>
      </c>
    </row>
    <row r="163" customFormat="false" ht="27" hidden="false" customHeight="true" outlineLevel="0" collapsed="false">
      <c r="A163" s="42"/>
      <c r="B163" s="42"/>
      <c r="C163" s="42"/>
      <c r="D163" s="42"/>
      <c r="E163" s="42"/>
      <c r="F163" s="42"/>
      <c r="G163" s="42"/>
      <c r="H163" s="42"/>
      <c r="I163" s="42"/>
      <c r="J163" s="42"/>
      <c r="K163" s="42"/>
      <c r="L163" s="42"/>
      <c r="M163" s="43" t="str">
        <f aca="false">IF(AND(B163&lt;&gt;"",D163&lt;&gt;"",E163&lt;&gt;"",F163&lt;&gt;"",COUNT(G163:H163)=2,I163&lt;&gt;"",J163="Mesuré",L163&lt;&gt;""),"Oui","Non")</f>
        <v>Non</v>
      </c>
    </row>
    <row r="164" customFormat="false" ht="27" hidden="false" customHeight="true" outlineLevel="0" collapsed="false">
      <c r="A164" s="42"/>
      <c r="B164" s="42"/>
      <c r="C164" s="42"/>
      <c r="D164" s="42"/>
      <c r="E164" s="42"/>
      <c r="F164" s="42"/>
      <c r="G164" s="42"/>
      <c r="H164" s="42"/>
      <c r="I164" s="42"/>
      <c r="J164" s="42"/>
      <c r="K164" s="42"/>
      <c r="L164" s="42"/>
      <c r="M164" s="43" t="str">
        <f aca="false">IF(AND(B164&lt;&gt;"",D164&lt;&gt;"",E164&lt;&gt;"",F164&lt;&gt;"",COUNT(G164:H164)=2,I164&lt;&gt;"",J164="Mesuré",L164&lt;&gt;""),"Oui","Non")</f>
        <v>Non</v>
      </c>
    </row>
    <row r="165" customFormat="false" ht="27" hidden="false" customHeight="true" outlineLevel="0" collapsed="false">
      <c r="A165" s="42"/>
      <c r="B165" s="42"/>
      <c r="C165" s="42"/>
      <c r="D165" s="42"/>
      <c r="E165" s="42"/>
      <c r="F165" s="42"/>
      <c r="G165" s="42"/>
      <c r="H165" s="42"/>
      <c r="I165" s="42"/>
      <c r="J165" s="42"/>
      <c r="K165" s="42"/>
      <c r="L165" s="42"/>
      <c r="M165" s="43" t="str">
        <f aca="false">IF(AND(B165&lt;&gt;"",D165&lt;&gt;"",E165&lt;&gt;"",F165&lt;&gt;"",COUNT(G165:H165)=2,I165&lt;&gt;"",J165="Mesuré",L165&lt;&gt;""),"Oui","Non")</f>
        <v>Non</v>
      </c>
    </row>
    <row r="166" customFormat="false" ht="27" hidden="false" customHeight="true" outlineLevel="0" collapsed="false">
      <c r="A166" s="42"/>
      <c r="B166" s="42"/>
      <c r="C166" s="42"/>
      <c r="D166" s="42"/>
      <c r="E166" s="42"/>
      <c r="F166" s="42"/>
      <c r="G166" s="42"/>
      <c r="H166" s="42"/>
      <c r="I166" s="42"/>
      <c r="J166" s="42"/>
      <c r="K166" s="42"/>
      <c r="L166" s="42"/>
      <c r="M166" s="43" t="str">
        <f aca="false">IF(AND(B166&lt;&gt;"",D166&lt;&gt;"",E166&lt;&gt;"",F166&lt;&gt;"",COUNT(G166:H166)=2,I166&lt;&gt;"",J166="Mesuré",L166&lt;&gt;""),"Oui","Non")</f>
        <v>Non</v>
      </c>
    </row>
    <row r="167" customFormat="false" ht="27" hidden="false" customHeight="true" outlineLevel="0" collapsed="false">
      <c r="A167" s="42"/>
      <c r="B167" s="42"/>
      <c r="C167" s="42"/>
      <c r="D167" s="42"/>
      <c r="E167" s="42"/>
      <c r="F167" s="42"/>
      <c r="G167" s="42"/>
      <c r="H167" s="42"/>
      <c r="I167" s="42"/>
      <c r="J167" s="42"/>
      <c r="K167" s="42"/>
      <c r="L167" s="42"/>
      <c r="M167" s="43" t="str">
        <f aca="false">IF(AND(B167&lt;&gt;"",D167&lt;&gt;"",E167&lt;&gt;"",F167&lt;&gt;"",COUNT(G167:H167)=2,I167&lt;&gt;"",J167="Mesuré",L167&lt;&gt;""),"Oui","Non")</f>
        <v>Non</v>
      </c>
    </row>
    <row r="168" customFormat="false" ht="27" hidden="false" customHeight="true" outlineLevel="0" collapsed="false">
      <c r="A168" s="42"/>
      <c r="B168" s="42"/>
      <c r="C168" s="42"/>
      <c r="D168" s="42"/>
      <c r="E168" s="42"/>
      <c r="F168" s="42"/>
      <c r="G168" s="42"/>
      <c r="H168" s="42"/>
      <c r="I168" s="42"/>
      <c r="J168" s="42"/>
      <c r="K168" s="42"/>
      <c r="L168" s="42"/>
      <c r="M168" s="43" t="str">
        <f aca="false">IF(AND(B168&lt;&gt;"",D168&lt;&gt;"",E168&lt;&gt;"",F168&lt;&gt;"",COUNT(G168:H168)=2,I168&lt;&gt;"",J168="Mesuré",L168&lt;&gt;""),"Oui","Non")</f>
        <v>Non</v>
      </c>
    </row>
    <row r="169" customFormat="false" ht="27" hidden="false" customHeight="true" outlineLevel="0" collapsed="false">
      <c r="A169" s="42"/>
      <c r="B169" s="42"/>
      <c r="C169" s="42"/>
      <c r="D169" s="42"/>
      <c r="E169" s="42"/>
      <c r="F169" s="42"/>
      <c r="G169" s="42"/>
      <c r="H169" s="42"/>
      <c r="I169" s="42"/>
      <c r="J169" s="42"/>
      <c r="K169" s="42"/>
      <c r="L169" s="42"/>
      <c r="M169" s="43" t="str">
        <f aca="false">IF(AND(B169&lt;&gt;"",D169&lt;&gt;"",E169&lt;&gt;"",F169&lt;&gt;"",COUNT(G169:H169)=2,I169&lt;&gt;"",J169="Mesuré",L169&lt;&gt;""),"Oui","Non")</f>
        <v>Non</v>
      </c>
    </row>
    <row r="170" customFormat="false" ht="27" hidden="false" customHeight="true" outlineLevel="0" collapsed="false">
      <c r="A170" s="42"/>
      <c r="B170" s="42"/>
      <c r="C170" s="42"/>
      <c r="D170" s="42"/>
      <c r="E170" s="42"/>
      <c r="F170" s="42"/>
      <c r="G170" s="42"/>
      <c r="H170" s="42"/>
      <c r="I170" s="42"/>
      <c r="J170" s="42"/>
      <c r="K170" s="42"/>
      <c r="L170" s="42"/>
      <c r="M170" s="43" t="str">
        <f aca="false">IF(AND(B170&lt;&gt;"",D170&lt;&gt;"",E170&lt;&gt;"",F170&lt;&gt;"",COUNT(G170:H170)=2,I170&lt;&gt;"",J170="Mesuré",L170&lt;&gt;""),"Oui","Non")</f>
        <v>Non</v>
      </c>
    </row>
    <row r="171" customFormat="false" ht="27" hidden="false" customHeight="true" outlineLevel="0" collapsed="false">
      <c r="A171" s="42"/>
      <c r="B171" s="42"/>
      <c r="C171" s="42"/>
      <c r="D171" s="42"/>
      <c r="E171" s="42"/>
      <c r="F171" s="42"/>
      <c r="G171" s="42"/>
      <c r="H171" s="42"/>
      <c r="I171" s="42"/>
      <c r="J171" s="42"/>
      <c r="K171" s="42"/>
      <c r="L171" s="42"/>
      <c r="M171" s="43" t="str">
        <f aca="false">IF(AND(B171&lt;&gt;"",D171&lt;&gt;"",E171&lt;&gt;"",F171&lt;&gt;"",COUNT(G171:H171)=2,I171&lt;&gt;"",J171="Mesuré",L171&lt;&gt;""),"Oui","Non")</f>
        <v>Non</v>
      </c>
    </row>
    <row r="172" customFormat="false" ht="27" hidden="false" customHeight="true" outlineLevel="0" collapsed="false">
      <c r="A172" s="42"/>
      <c r="B172" s="42"/>
      <c r="C172" s="42"/>
      <c r="D172" s="42"/>
      <c r="E172" s="42"/>
      <c r="F172" s="42"/>
      <c r="G172" s="42"/>
      <c r="H172" s="42"/>
      <c r="I172" s="42"/>
      <c r="J172" s="42"/>
      <c r="K172" s="42"/>
      <c r="L172" s="42"/>
      <c r="M172" s="43" t="str">
        <f aca="false">IF(AND(B172&lt;&gt;"",D172&lt;&gt;"",E172&lt;&gt;"",F172&lt;&gt;"",COUNT(G172:H172)=2,I172&lt;&gt;"",J172="Mesuré",L172&lt;&gt;""),"Oui","Non")</f>
        <v>Non</v>
      </c>
    </row>
    <row r="173" customFormat="false" ht="27" hidden="false" customHeight="true" outlineLevel="0" collapsed="false">
      <c r="A173" s="42"/>
      <c r="B173" s="42"/>
      <c r="C173" s="42"/>
      <c r="D173" s="42"/>
      <c r="E173" s="42"/>
      <c r="F173" s="42"/>
      <c r="G173" s="42"/>
      <c r="H173" s="42"/>
      <c r="I173" s="42"/>
      <c r="J173" s="42"/>
      <c r="K173" s="42"/>
      <c r="L173" s="42"/>
      <c r="M173" s="43" t="str">
        <f aca="false">IF(AND(B173&lt;&gt;"",D173&lt;&gt;"",E173&lt;&gt;"",F173&lt;&gt;"",COUNT(G173:H173)=2,I173&lt;&gt;"",J173="Mesuré",L173&lt;&gt;""),"Oui","Non")</f>
        <v>Non</v>
      </c>
    </row>
    <row r="174" customFormat="false" ht="27" hidden="false" customHeight="true" outlineLevel="0" collapsed="false">
      <c r="A174" s="42"/>
      <c r="B174" s="42"/>
      <c r="C174" s="42"/>
      <c r="D174" s="42"/>
      <c r="E174" s="42"/>
      <c r="F174" s="42"/>
      <c r="G174" s="42"/>
      <c r="H174" s="42"/>
      <c r="I174" s="42"/>
      <c r="J174" s="42"/>
      <c r="K174" s="42"/>
      <c r="L174" s="42"/>
      <c r="M174" s="43" t="str">
        <f aca="false">IF(AND(B174&lt;&gt;"",D174&lt;&gt;"",E174&lt;&gt;"",F174&lt;&gt;"",COUNT(G174:H174)=2,I174&lt;&gt;"",J174="Mesuré",L174&lt;&gt;""),"Oui","Non")</f>
        <v>Non</v>
      </c>
    </row>
    <row r="175" customFormat="false" ht="27" hidden="false" customHeight="true" outlineLevel="0" collapsed="false">
      <c r="A175" s="42"/>
      <c r="B175" s="42"/>
      <c r="C175" s="42"/>
      <c r="D175" s="42"/>
      <c r="E175" s="42"/>
      <c r="F175" s="42"/>
      <c r="G175" s="42"/>
      <c r="H175" s="42"/>
      <c r="I175" s="42"/>
      <c r="J175" s="42"/>
      <c r="K175" s="42"/>
      <c r="L175" s="42"/>
      <c r="M175" s="43" t="str">
        <f aca="false">IF(AND(B175&lt;&gt;"",D175&lt;&gt;"",E175&lt;&gt;"",F175&lt;&gt;"",COUNT(G175:H175)=2,I175&lt;&gt;"",J175="Mesuré",L175&lt;&gt;""),"Oui","Non")</f>
        <v>Non</v>
      </c>
    </row>
    <row r="176" customFormat="false" ht="27" hidden="false" customHeight="true" outlineLevel="0" collapsed="false">
      <c r="A176" s="42"/>
      <c r="B176" s="42"/>
      <c r="C176" s="42"/>
      <c r="D176" s="42"/>
      <c r="E176" s="42"/>
      <c r="F176" s="42"/>
      <c r="G176" s="42"/>
      <c r="H176" s="42"/>
      <c r="I176" s="42"/>
      <c r="J176" s="42"/>
      <c r="K176" s="42"/>
      <c r="L176" s="42"/>
      <c r="M176" s="43" t="str">
        <f aca="false">IF(AND(B176&lt;&gt;"",D176&lt;&gt;"",E176&lt;&gt;"",F176&lt;&gt;"",COUNT(G176:H176)=2,I176&lt;&gt;"",J176="Mesuré",L176&lt;&gt;""),"Oui","Non")</f>
        <v>Non</v>
      </c>
    </row>
    <row r="177" customFormat="false" ht="27" hidden="false" customHeight="true" outlineLevel="0" collapsed="false">
      <c r="A177" s="42"/>
      <c r="B177" s="42"/>
      <c r="C177" s="42"/>
      <c r="D177" s="42"/>
      <c r="E177" s="42"/>
      <c r="F177" s="42"/>
      <c r="G177" s="42"/>
      <c r="H177" s="42"/>
      <c r="I177" s="42"/>
      <c r="J177" s="42"/>
      <c r="K177" s="42"/>
      <c r="L177" s="42"/>
      <c r="M177" s="43" t="str">
        <f aca="false">IF(AND(B177&lt;&gt;"",D177&lt;&gt;"",E177&lt;&gt;"",F177&lt;&gt;"",COUNT(G177:H177)=2,I177&lt;&gt;"",J177="Mesuré",L177&lt;&gt;""),"Oui","Non")</f>
        <v>Non</v>
      </c>
    </row>
    <row r="178" customFormat="false" ht="27" hidden="false" customHeight="true" outlineLevel="0" collapsed="false">
      <c r="A178" s="42"/>
      <c r="B178" s="42"/>
      <c r="C178" s="42"/>
      <c r="D178" s="42"/>
      <c r="E178" s="42"/>
      <c r="F178" s="42"/>
      <c r="G178" s="42"/>
      <c r="H178" s="42"/>
      <c r="I178" s="42"/>
      <c r="J178" s="42"/>
      <c r="K178" s="42"/>
      <c r="L178" s="42"/>
      <c r="M178" s="43" t="str">
        <f aca="false">IF(AND(B178&lt;&gt;"",D178&lt;&gt;"",E178&lt;&gt;"",F178&lt;&gt;"",COUNT(G178:H178)=2,I178&lt;&gt;"",J178="Mesuré",L178&lt;&gt;""),"Oui","Non")</f>
        <v>Non</v>
      </c>
    </row>
    <row r="179" customFormat="false" ht="27" hidden="false" customHeight="true" outlineLevel="0" collapsed="false">
      <c r="A179" s="42"/>
      <c r="B179" s="42"/>
      <c r="C179" s="42"/>
      <c r="D179" s="42"/>
      <c r="E179" s="42"/>
      <c r="F179" s="42"/>
      <c r="G179" s="42"/>
      <c r="H179" s="42"/>
      <c r="I179" s="42"/>
      <c r="J179" s="42"/>
      <c r="K179" s="42"/>
      <c r="L179" s="42"/>
      <c r="M179" s="43" t="str">
        <f aca="false">IF(AND(B179&lt;&gt;"",D179&lt;&gt;"",E179&lt;&gt;"",F179&lt;&gt;"",COUNT(G179:H179)=2,I179&lt;&gt;"",J179="Mesuré",L179&lt;&gt;""),"Oui","Non")</f>
        <v>Non</v>
      </c>
    </row>
    <row r="180" customFormat="false" ht="27" hidden="false" customHeight="true" outlineLevel="0" collapsed="false">
      <c r="A180" s="42"/>
      <c r="B180" s="42"/>
      <c r="C180" s="42"/>
      <c r="D180" s="42"/>
      <c r="E180" s="42"/>
      <c r="F180" s="42"/>
      <c r="G180" s="42"/>
      <c r="H180" s="42"/>
      <c r="I180" s="42"/>
      <c r="J180" s="42"/>
      <c r="K180" s="42"/>
      <c r="L180" s="42"/>
      <c r="M180" s="43" t="str">
        <f aca="false">IF(AND(B180&lt;&gt;"",D180&lt;&gt;"",E180&lt;&gt;"",F180&lt;&gt;"",COUNT(G180:H180)=2,I180&lt;&gt;"",J180="Mesuré",L180&lt;&gt;""),"Oui","Non")</f>
        <v>Non</v>
      </c>
    </row>
    <row r="181" customFormat="false" ht="27" hidden="false" customHeight="true" outlineLevel="0" collapsed="false">
      <c r="A181" s="42"/>
      <c r="B181" s="42"/>
      <c r="C181" s="42"/>
      <c r="D181" s="42"/>
      <c r="E181" s="42"/>
      <c r="F181" s="42"/>
      <c r="G181" s="42"/>
      <c r="H181" s="42"/>
      <c r="I181" s="42"/>
      <c r="J181" s="42"/>
      <c r="K181" s="42"/>
      <c r="L181" s="42"/>
      <c r="M181" s="43" t="str">
        <f aca="false">IF(AND(B181&lt;&gt;"",D181&lt;&gt;"",E181&lt;&gt;"",F181&lt;&gt;"",COUNT(G181:H181)=2,I181&lt;&gt;"",J181="Mesuré",L181&lt;&gt;""),"Oui","Non")</f>
        <v>Non</v>
      </c>
    </row>
    <row r="182" customFormat="false" ht="27" hidden="false" customHeight="true" outlineLevel="0" collapsed="false">
      <c r="A182" s="42"/>
      <c r="B182" s="42"/>
      <c r="C182" s="42"/>
      <c r="D182" s="42"/>
      <c r="E182" s="42"/>
      <c r="F182" s="42"/>
      <c r="G182" s="42"/>
      <c r="H182" s="42"/>
      <c r="I182" s="42"/>
      <c r="J182" s="42"/>
      <c r="K182" s="42"/>
      <c r="L182" s="42"/>
      <c r="M182" s="43" t="str">
        <f aca="false">IF(AND(B182&lt;&gt;"",D182&lt;&gt;"",E182&lt;&gt;"",F182&lt;&gt;"",COUNT(G182:H182)=2,I182&lt;&gt;"",J182="Mesuré",L182&lt;&gt;""),"Oui","Non")</f>
        <v>Non</v>
      </c>
    </row>
    <row r="183" customFormat="false" ht="27" hidden="false" customHeight="true" outlineLevel="0" collapsed="false">
      <c r="A183" s="42"/>
      <c r="B183" s="42"/>
      <c r="C183" s="42"/>
      <c r="D183" s="42"/>
      <c r="E183" s="42"/>
      <c r="F183" s="42"/>
      <c r="G183" s="42"/>
      <c r="H183" s="42"/>
      <c r="I183" s="42"/>
      <c r="J183" s="42"/>
      <c r="K183" s="42"/>
      <c r="L183" s="42"/>
      <c r="M183" s="43" t="str">
        <f aca="false">IF(AND(B183&lt;&gt;"",D183&lt;&gt;"",E183&lt;&gt;"",F183&lt;&gt;"",COUNT(G183:H183)=2,I183&lt;&gt;"",J183="Mesuré",L183&lt;&gt;""),"Oui","Non")</f>
        <v>Non</v>
      </c>
    </row>
    <row r="184" customFormat="false" ht="27" hidden="false" customHeight="true" outlineLevel="0" collapsed="false">
      <c r="A184" s="42"/>
      <c r="B184" s="42"/>
      <c r="C184" s="42"/>
      <c r="D184" s="42"/>
      <c r="E184" s="42"/>
      <c r="F184" s="42"/>
      <c r="G184" s="42"/>
      <c r="H184" s="42"/>
      <c r="I184" s="42"/>
      <c r="J184" s="42"/>
      <c r="K184" s="42"/>
      <c r="L184" s="42"/>
      <c r="M184" s="43" t="str">
        <f aca="false">IF(AND(B184&lt;&gt;"",D184&lt;&gt;"",E184&lt;&gt;"",F184&lt;&gt;"",COUNT(G184:H184)=2,I184&lt;&gt;"",J184="Mesuré",L184&lt;&gt;""),"Oui","Non")</f>
        <v>Non</v>
      </c>
    </row>
    <row r="185" customFormat="false" ht="27" hidden="false" customHeight="true" outlineLevel="0" collapsed="false">
      <c r="A185" s="42"/>
      <c r="B185" s="42"/>
      <c r="C185" s="42"/>
      <c r="D185" s="42"/>
      <c r="E185" s="42"/>
      <c r="F185" s="42"/>
      <c r="G185" s="42"/>
      <c r="H185" s="42"/>
      <c r="I185" s="42"/>
      <c r="J185" s="42"/>
      <c r="K185" s="42"/>
      <c r="L185" s="42"/>
      <c r="M185" s="43" t="str">
        <f aca="false">IF(AND(B185&lt;&gt;"",D185&lt;&gt;"",E185&lt;&gt;"",F185&lt;&gt;"",COUNT(G185:H185)=2,I185&lt;&gt;"",J185="Mesuré",L185&lt;&gt;""),"Oui","Non")</f>
        <v>Non</v>
      </c>
    </row>
    <row r="186" customFormat="false" ht="27" hidden="false" customHeight="true" outlineLevel="0" collapsed="false">
      <c r="A186" s="42"/>
      <c r="B186" s="42"/>
      <c r="C186" s="42"/>
      <c r="D186" s="42"/>
      <c r="E186" s="42"/>
      <c r="F186" s="42"/>
      <c r="G186" s="42"/>
      <c r="H186" s="42"/>
      <c r="I186" s="42"/>
      <c r="J186" s="42"/>
      <c r="K186" s="42"/>
      <c r="L186" s="42"/>
      <c r="M186" s="43" t="str">
        <f aca="false">IF(AND(B186&lt;&gt;"",D186&lt;&gt;"",E186&lt;&gt;"",F186&lt;&gt;"",COUNT(G186:H186)=2,I186&lt;&gt;"",J186="Mesuré",L186&lt;&gt;""),"Oui","Non")</f>
        <v>Non</v>
      </c>
    </row>
    <row r="187" customFormat="false" ht="27" hidden="false" customHeight="true" outlineLevel="0" collapsed="false">
      <c r="A187" s="42"/>
      <c r="B187" s="42"/>
      <c r="C187" s="42"/>
      <c r="D187" s="42"/>
      <c r="E187" s="42"/>
      <c r="F187" s="42"/>
      <c r="G187" s="42"/>
      <c r="H187" s="42"/>
      <c r="I187" s="42"/>
      <c r="J187" s="42"/>
      <c r="K187" s="42"/>
      <c r="L187" s="42"/>
      <c r="M187" s="43" t="str">
        <f aca="false">IF(AND(B187&lt;&gt;"",D187&lt;&gt;"",E187&lt;&gt;"",F187&lt;&gt;"",COUNT(G187:H187)=2,I187&lt;&gt;"",J187="Mesuré",L187&lt;&gt;""),"Oui","Non")</f>
        <v>Non</v>
      </c>
    </row>
    <row r="188" customFormat="false" ht="27" hidden="false" customHeight="true" outlineLevel="0" collapsed="false">
      <c r="A188" s="42"/>
      <c r="B188" s="42"/>
      <c r="C188" s="42"/>
      <c r="D188" s="42"/>
      <c r="E188" s="42"/>
      <c r="F188" s="42"/>
      <c r="G188" s="42"/>
      <c r="H188" s="42"/>
      <c r="I188" s="42"/>
      <c r="J188" s="42"/>
      <c r="K188" s="42"/>
      <c r="L188" s="42"/>
      <c r="M188" s="43" t="str">
        <f aca="false">IF(AND(B188&lt;&gt;"",D188&lt;&gt;"",E188&lt;&gt;"",F188&lt;&gt;"",COUNT(G188:H188)=2,I188&lt;&gt;"",J188="Mesuré",L188&lt;&gt;""),"Oui","Non")</f>
        <v>Non</v>
      </c>
    </row>
    <row r="189" customFormat="false" ht="27" hidden="false" customHeight="true" outlineLevel="0" collapsed="false">
      <c r="A189" s="42"/>
      <c r="B189" s="42"/>
      <c r="C189" s="42"/>
      <c r="D189" s="42"/>
      <c r="E189" s="42"/>
      <c r="F189" s="42"/>
      <c r="G189" s="42"/>
      <c r="H189" s="42"/>
      <c r="I189" s="42"/>
      <c r="J189" s="42"/>
      <c r="K189" s="42"/>
      <c r="L189" s="42"/>
      <c r="M189" s="43" t="str">
        <f aca="false">IF(AND(B189&lt;&gt;"",D189&lt;&gt;"",E189&lt;&gt;"",F189&lt;&gt;"",COUNT(G189:H189)=2,I189&lt;&gt;"",J189="Mesuré",L189&lt;&gt;""),"Oui","Non")</f>
        <v>Non</v>
      </c>
    </row>
    <row r="190" customFormat="false" ht="27" hidden="false" customHeight="true" outlineLevel="0" collapsed="false">
      <c r="A190" s="42"/>
      <c r="B190" s="42"/>
      <c r="C190" s="42"/>
      <c r="D190" s="42"/>
      <c r="E190" s="42"/>
      <c r="F190" s="42"/>
      <c r="G190" s="42"/>
      <c r="H190" s="42"/>
      <c r="I190" s="42"/>
      <c r="J190" s="42"/>
      <c r="K190" s="42"/>
      <c r="L190" s="42"/>
      <c r="M190" s="43" t="str">
        <f aca="false">IF(AND(B190&lt;&gt;"",D190&lt;&gt;"",E190&lt;&gt;"",F190&lt;&gt;"",COUNT(G190:H190)=2,I190&lt;&gt;"",J190="Mesuré",L190&lt;&gt;""),"Oui","Non")</f>
        <v>Non</v>
      </c>
    </row>
    <row r="191" customFormat="false" ht="27" hidden="false" customHeight="true" outlineLevel="0" collapsed="false">
      <c r="A191" s="42"/>
      <c r="B191" s="42"/>
      <c r="C191" s="42"/>
      <c r="D191" s="42"/>
      <c r="E191" s="42"/>
      <c r="F191" s="42"/>
      <c r="G191" s="42"/>
      <c r="H191" s="42"/>
      <c r="I191" s="42"/>
      <c r="J191" s="42"/>
      <c r="K191" s="42"/>
      <c r="L191" s="42"/>
      <c r="M191" s="43" t="str">
        <f aca="false">IF(AND(B191&lt;&gt;"",D191&lt;&gt;"",E191&lt;&gt;"",F191&lt;&gt;"",COUNT(G191:H191)=2,I191&lt;&gt;"",J191="Mesuré",L191&lt;&gt;""),"Oui","Non")</f>
        <v>Non</v>
      </c>
    </row>
    <row r="192" customFormat="false" ht="27" hidden="false" customHeight="true" outlineLevel="0" collapsed="false">
      <c r="A192" s="42"/>
      <c r="B192" s="42"/>
      <c r="C192" s="42"/>
      <c r="D192" s="42"/>
      <c r="E192" s="42"/>
      <c r="F192" s="42"/>
      <c r="G192" s="42"/>
      <c r="H192" s="42"/>
      <c r="I192" s="42"/>
      <c r="J192" s="42"/>
      <c r="K192" s="42"/>
      <c r="L192" s="42"/>
      <c r="M192" s="43" t="str">
        <f aca="false">IF(AND(B192&lt;&gt;"",D192&lt;&gt;"",E192&lt;&gt;"",F192&lt;&gt;"",COUNT(G192:H192)=2,I192&lt;&gt;"",J192="Mesuré",L192&lt;&gt;""),"Oui","Non")</f>
        <v>Non</v>
      </c>
    </row>
    <row r="193" customFormat="false" ht="27" hidden="false" customHeight="true" outlineLevel="0" collapsed="false">
      <c r="A193" s="42"/>
      <c r="B193" s="42"/>
      <c r="C193" s="42"/>
      <c r="D193" s="42"/>
      <c r="E193" s="42"/>
      <c r="F193" s="42"/>
      <c r="G193" s="42"/>
      <c r="H193" s="42"/>
      <c r="I193" s="42"/>
      <c r="J193" s="42"/>
      <c r="K193" s="42"/>
      <c r="L193" s="42"/>
      <c r="M193" s="43" t="str">
        <f aca="false">IF(AND(B193&lt;&gt;"",D193&lt;&gt;"",E193&lt;&gt;"",F193&lt;&gt;"",COUNT(G193:H193)=2,I193&lt;&gt;"",J193="Mesuré",L193&lt;&gt;""),"Oui","Non")</f>
        <v>Non</v>
      </c>
    </row>
    <row r="194" customFormat="false" ht="27" hidden="false" customHeight="true" outlineLevel="0" collapsed="false">
      <c r="A194" s="42"/>
      <c r="B194" s="42"/>
      <c r="C194" s="42"/>
      <c r="D194" s="42"/>
      <c r="E194" s="42"/>
      <c r="F194" s="42"/>
      <c r="G194" s="42"/>
      <c r="H194" s="42"/>
      <c r="I194" s="42"/>
      <c r="J194" s="42"/>
      <c r="K194" s="42"/>
      <c r="L194" s="42"/>
      <c r="M194" s="43" t="str">
        <f aca="false">IF(AND(B194&lt;&gt;"",D194&lt;&gt;"",E194&lt;&gt;"",F194&lt;&gt;"",COUNT(G194:H194)=2,I194&lt;&gt;"",J194="Mesuré",L194&lt;&gt;""),"Oui","Non")</f>
        <v>Non</v>
      </c>
    </row>
    <row r="195" customFormat="false" ht="27" hidden="false" customHeight="true" outlineLevel="0" collapsed="false">
      <c r="A195" s="42"/>
      <c r="B195" s="42"/>
      <c r="C195" s="42"/>
      <c r="D195" s="42"/>
      <c r="E195" s="42"/>
      <c r="F195" s="42"/>
      <c r="G195" s="42"/>
      <c r="H195" s="42"/>
      <c r="I195" s="42"/>
      <c r="J195" s="42"/>
      <c r="K195" s="42"/>
      <c r="L195" s="42"/>
      <c r="M195" s="43" t="str">
        <f aca="false">IF(AND(B195&lt;&gt;"",D195&lt;&gt;"",E195&lt;&gt;"",F195&lt;&gt;"",COUNT(G195:H195)=2,I195&lt;&gt;"",J195="Mesuré",L195&lt;&gt;""),"Oui","Non")</f>
        <v>Non</v>
      </c>
    </row>
    <row r="196" customFormat="false" ht="27" hidden="false" customHeight="true" outlineLevel="0" collapsed="false">
      <c r="A196" s="42"/>
      <c r="B196" s="42"/>
      <c r="C196" s="42"/>
      <c r="D196" s="42"/>
      <c r="E196" s="42"/>
      <c r="F196" s="42"/>
      <c r="G196" s="42"/>
      <c r="H196" s="42"/>
      <c r="I196" s="42"/>
      <c r="J196" s="42"/>
      <c r="K196" s="42"/>
      <c r="L196" s="42"/>
      <c r="M196" s="43" t="str">
        <f aca="false">IF(AND(B196&lt;&gt;"",D196&lt;&gt;"",E196&lt;&gt;"",F196&lt;&gt;"",COUNT(G196:H196)=2,I196&lt;&gt;"",J196="Mesuré",L196&lt;&gt;""),"Oui","Non")</f>
        <v>Non</v>
      </c>
    </row>
    <row r="197" customFormat="false" ht="27" hidden="false" customHeight="true" outlineLevel="0" collapsed="false">
      <c r="A197" s="42"/>
      <c r="B197" s="42"/>
      <c r="C197" s="42"/>
      <c r="D197" s="42"/>
      <c r="E197" s="42"/>
      <c r="F197" s="42"/>
      <c r="G197" s="42"/>
      <c r="H197" s="42"/>
      <c r="I197" s="42"/>
      <c r="J197" s="42"/>
      <c r="K197" s="42"/>
      <c r="L197" s="42"/>
      <c r="M197" s="43" t="str">
        <f aca="false">IF(AND(B197&lt;&gt;"",D197&lt;&gt;"",E197&lt;&gt;"",F197&lt;&gt;"",COUNT(G197:H197)=2,I197&lt;&gt;"",J197="Mesuré",L197&lt;&gt;""),"Oui","Non")</f>
        <v>Non</v>
      </c>
    </row>
    <row r="198" customFormat="false" ht="27" hidden="false" customHeight="true" outlineLevel="0" collapsed="false">
      <c r="A198" s="42"/>
      <c r="B198" s="42"/>
      <c r="C198" s="42"/>
      <c r="D198" s="42"/>
      <c r="E198" s="42"/>
      <c r="F198" s="42"/>
      <c r="G198" s="42"/>
      <c r="H198" s="42"/>
      <c r="I198" s="42"/>
      <c r="J198" s="42"/>
      <c r="K198" s="42"/>
      <c r="L198" s="42"/>
      <c r="M198" s="43" t="str">
        <f aca="false">IF(AND(B198&lt;&gt;"",D198&lt;&gt;"",E198&lt;&gt;"",F198&lt;&gt;"",COUNT(G198:H198)=2,I198&lt;&gt;"",J198="Mesuré",L198&lt;&gt;""),"Oui","Non")</f>
        <v>Non</v>
      </c>
    </row>
    <row r="199" customFormat="false" ht="27" hidden="false" customHeight="true" outlineLevel="0" collapsed="false">
      <c r="A199" s="42"/>
      <c r="B199" s="42"/>
      <c r="C199" s="42"/>
      <c r="D199" s="42"/>
      <c r="E199" s="42"/>
      <c r="F199" s="42"/>
      <c r="G199" s="42"/>
      <c r="H199" s="42"/>
      <c r="I199" s="42"/>
      <c r="J199" s="42"/>
      <c r="K199" s="42"/>
      <c r="L199" s="42"/>
      <c r="M199" s="43" t="str">
        <f aca="false">IF(AND(B199&lt;&gt;"",D199&lt;&gt;"",E199&lt;&gt;"",F199&lt;&gt;"",COUNT(G199:H199)=2,I199&lt;&gt;"",J199="Mesuré",L199&lt;&gt;""),"Oui","Non")</f>
        <v>Non</v>
      </c>
    </row>
    <row r="200" customFormat="false" ht="27" hidden="false" customHeight="true" outlineLevel="0" collapsed="false">
      <c r="A200" s="42"/>
      <c r="B200" s="42"/>
      <c r="C200" s="42"/>
      <c r="D200" s="42"/>
      <c r="E200" s="42"/>
      <c r="F200" s="42"/>
      <c r="G200" s="42"/>
      <c r="H200" s="42"/>
      <c r="I200" s="42"/>
      <c r="J200" s="42"/>
      <c r="K200" s="42"/>
      <c r="L200" s="42"/>
      <c r="M200" s="43" t="str">
        <f aca="false">IF(AND(B200&lt;&gt;"",D200&lt;&gt;"",E200&lt;&gt;"",F200&lt;&gt;"",COUNT(G200:H200)=2,I200&lt;&gt;"",J200="Mesuré",L200&lt;&gt;""),"Oui","Non")</f>
        <v>Non</v>
      </c>
    </row>
    <row r="201" customFormat="false" ht="27" hidden="false" customHeight="true" outlineLevel="0" collapsed="false">
      <c r="A201" s="42"/>
      <c r="B201" s="42"/>
      <c r="C201" s="42"/>
      <c r="D201" s="42"/>
      <c r="E201" s="42"/>
      <c r="F201" s="42"/>
      <c r="G201" s="42"/>
      <c r="H201" s="42"/>
      <c r="I201" s="42"/>
      <c r="J201" s="42"/>
      <c r="K201" s="42"/>
      <c r="L201" s="42"/>
      <c r="M201" s="43" t="str">
        <f aca="false">IF(AND(B201&lt;&gt;"",D201&lt;&gt;"",E201&lt;&gt;"",F201&lt;&gt;"",COUNT(G201:H201)=2,I201&lt;&gt;"",J201="Mesuré",L201&lt;&gt;""),"Oui","Non")</f>
        <v>Non</v>
      </c>
    </row>
    <row r="202" customFormat="false" ht="27" hidden="false" customHeight="true" outlineLevel="0" collapsed="false">
      <c r="A202" s="42"/>
      <c r="B202" s="42"/>
      <c r="C202" s="42"/>
      <c r="D202" s="42"/>
      <c r="E202" s="42"/>
      <c r="F202" s="42"/>
      <c r="G202" s="42"/>
      <c r="H202" s="42"/>
      <c r="I202" s="42"/>
      <c r="J202" s="42"/>
      <c r="K202" s="42"/>
      <c r="L202" s="42"/>
      <c r="M202" s="43" t="str">
        <f aca="false">IF(AND(B202&lt;&gt;"",D202&lt;&gt;"",E202&lt;&gt;"",F202&lt;&gt;"",COUNT(G202:H202)=2,I202&lt;&gt;"",J202="Mesuré",L202&lt;&gt;""),"Oui","Non")</f>
        <v>Non</v>
      </c>
    </row>
    <row r="203" customFormat="false" ht="27" hidden="false" customHeight="true" outlineLevel="0" collapsed="false">
      <c r="A203" s="42"/>
      <c r="B203" s="42"/>
      <c r="C203" s="42"/>
      <c r="D203" s="42"/>
      <c r="E203" s="42"/>
      <c r="F203" s="42"/>
      <c r="G203" s="42"/>
      <c r="H203" s="42"/>
      <c r="I203" s="42"/>
      <c r="J203" s="42"/>
      <c r="K203" s="42"/>
      <c r="L203" s="42"/>
      <c r="M203" s="43" t="str">
        <f aca="false">IF(AND(B203&lt;&gt;"",D203&lt;&gt;"",E203&lt;&gt;"",F203&lt;&gt;"",COUNT(G203:H203)=2,I203&lt;&gt;"",J203="Mesuré",L203&lt;&gt;""),"Oui","Non")</f>
        <v>Non</v>
      </c>
    </row>
    <row r="204" customFormat="false" ht="27" hidden="false" customHeight="true" outlineLevel="0" collapsed="false">
      <c r="A204" s="42"/>
      <c r="B204" s="42"/>
      <c r="C204" s="42"/>
      <c r="D204" s="42"/>
      <c r="E204" s="42"/>
      <c r="F204" s="42"/>
      <c r="G204" s="42"/>
      <c r="H204" s="42"/>
      <c r="I204" s="42"/>
      <c r="J204" s="42"/>
      <c r="K204" s="42"/>
      <c r="L204" s="42"/>
      <c r="M204" s="43" t="str">
        <f aca="false">IF(AND(B204&lt;&gt;"",D204&lt;&gt;"",E204&lt;&gt;"",F204&lt;&gt;"",COUNT(G204:H204)=2,I204&lt;&gt;"",J204="Mesuré",L204&lt;&gt;""),"Oui","Non")</f>
        <v>Non</v>
      </c>
    </row>
    <row r="205" customFormat="false" ht="27" hidden="false" customHeight="true" outlineLevel="0" collapsed="false">
      <c r="A205" s="42"/>
      <c r="B205" s="42"/>
      <c r="C205" s="42"/>
      <c r="D205" s="42"/>
      <c r="E205" s="42"/>
      <c r="F205" s="42"/>
      <c r="G205" s="42"/>
      <c r="H205" s="42"/>
      <c r="I205" s="42"/>
      <c r="J205" s="42"/>
      <c r="K205" s="42"/>
      <c r="L205" s="42"/>
      <c r="M205" s="43" t="str">
        <f aca="false">IF(AND(B205&lt;&gt;"",D205&lt;&gt;"",E205&lt;&gt;"",F205&lt;&gt;"",COUNT(G205:H205)=2,I205&lt;&gt;"",J205="Mesuré",L205&lt;&gt;""),"Oui","Non")</f>
        <v>Non</v>
      </c>
    </row>
    <row r="206" customFormat="false" ht="27" hidden="false" customHeight="true" outlineLevel="0" collapsed="false">
      <c r="A206" s="42"/>
      <c r="B206" s="42"/>
      <c r="C206" s="42"/>
      <c r="D206" s="42"/>
      <c r="E206" s="42"/>
      <c r="F206" s="42"/>
      <c r="G206" s="42"/>
      <c r="H206" s="42"/>
      <c r="I206" s="42"/>
      <c r="J206" s="42"/>
      <c r="K206" s="42"/>
      <c r="L206" s="42"/>
      <c r="M206" s="43" t="str">
        <f aca="false">IF(AND(B206&lt;&gt;"",D206&lt;&gt;"",E206&lt;&gt;"",F206&lt;&gt;"",COUNT(G206:H206)=2,I206&lt;&gt;"",J206="Mesuré",L206&lt;&gt;""),"Oui","Non")</f>
        <v>Non</v>
      </c>
    </row>
  </sheetData>
  <mergeCells count="5">
    <mergeCell ref="A1:C1"/>
    <mergeCell ref="D1:F1"/>
    <mergeCell ref="G1:M1"/>
    <mergeCell ref="A2:M2"/>
    <mergeCell ref="A4:M4"/>
  </mergeCells>
  <dataValidations count="1">
    <dataValidation allowBlank="true" error="Choisir une valeur autorisée ; une donnée absente reste vide." errorStyle="stop" errorTitle="Saisie à vérifier" operator="between" showDropDown="false" showErrorMessage="true" showInputMessage="false" sqref="J7:J206" type="list">
      <formula1>"Mesuré,Attendu,Non mesuré"</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1718</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1806</v>
      </c>
      <c r="B4" s="33"/>
      <c r="C4" s="33"/>
      <c r="D4" s="33"/>
      <c r="E4" s="33"/>
      <c r="F4" s="33"/>
      <c r="G4" s="33"/>
      <c r="H4" s="33"/>
    </row>
    <row r="5" customFormat="false" ht="45.75" hidden="false" customHeight="true" outlineLevel="0" collapsed="false">
      <c r="A5" s="32" t="s">
        <v>1807</v>
      </c>
      <c r="B5" s="32"/>
      <c r="C5" s="32"/>
      <c r="D5" s="32"/>
      <c r="E5" s="32"/>
      <c r="F5" s="32"/>
      <c r="G5" s="32"/>
      <c r="H5" s="32"/>
    </row>
    <row r="6" customFormat="false" ht="42" hidden="false" customHeight="true" outlineLevel="0" collapsed="false">
      <c r="A6" s="35" t="s">
        <v>561</v>
      </c>
      <c r="B6" s="41" t="s">
        <v>562</v>
      </c>
      <c r="C6" s="41"/>
      <c r="D6" s="41"/>
      <c r="E6" s="41"/>
      <c r="F6" s="41"/>
      <c r="G6" s="41"/>
      <c r="H6" s="41"/>
    </row>
    <row r="7" customFormat="false" ht="33" hidden="false" customHeight="true" outlineLevel="0" collapsed="false">
      <c r="A7" s="4" t="s">
        <v>583</v>
      </c>
      <c r="B7" s="44"/>
      <c r="C7" s="44"/>
      <c r="D7" s="44"/>
      <c r="E7" s="44"/>
      <c r="F7" s="44"/>
      <c r="G7" s="44"/>
      <c r="H7" s="44"/>
    </row>
    <row r="8" customFormat="false" ht="33" hidden="false" customHeight="true" outlineLevel="0" collapsed="false">
      <c r="A8" s="4" t="s">
        <v>115</v>
      </c>
      <c r="B8" s="44"/>
      <c r="C8" s="44"/>
      <c r="D8" s="44"/>
      <c r="E8" s="44"/>
      <c r="F8" s="44"/>
      <c r="G8" s="44"/>
      <c r="H8" s="44"/>
    </row>
    <row r="9" customFormat="false" ht="27" hidden="false" customHeight="true" outlineLevel="0" collapsed="false">
      <c r="A9" s="4" t="s">
        <v>1808</v>
      </c>
      <c r="B9" s="57" t="str">
        <f aca="false">IF(COUNTIF(T_09_Couts[Statut],"Constaté")=0,"Non mesuré",IF(COUNTIFS(T_09_Couts[Statut],"Constaté",T_09_Couts[Ligne renseignée],"Non")&gt;0,"À compléter",SUMIF(T_09_Couts[Statut],"Constaté",T_09_Couts[Coût total])))</f>
        <v>Non mesuré</v>
      </c>
      <c r="C9" s="57"/>
      <c r="D9" s="57"/>
      <c r="E9" s="57"/>
      <c r="F9" s="57"/>
      <c r="G9" s="57"/>
      <c r="H9" s="57"/>
    </row>
    <row r="10" customFormat="false" ht="27" hidden="false" customHeight="true" outlineLevel="0" collapsed="false">
      <c r="A10" s="4" t="s">
        <v>1809</v>
      </c>
      <c r="B10" s="57" t="str">
        <f aca="false">IF(COUNTIF(T_09_Couts[Statut],"Scénario")=0,"Non mesuré",IF(COUNTIFS(T_09_Couts[Statut],"Scénario",T_09_Couts[Ligne renseignée],"Non")&gt;0,"À compléter",SUMIF(T_09_Couts[Statut],"Scénario",T_09_Couts[Coût total])))</f>
        <v>Non mesuré</v>
      </c>
      <c r="C10" s="57"/>
      <c r="D10" s="57"/>
      <c r="E10" s="57"/>
      <c r="F10" s="57"/>
      <c r="G10" s="57"/>
      <c r="H10" s="57"/>
    </row>
    <row r="11" customFormat="false" ht="27" hidden="false" customHeight="true" outlineLevel="0" collapsed="false">
      <c r="A11" s="4" t="s">
        <v>1810</v>
      </c>
      <c r="B11" s="57" t="str">
        <f aca="false">IF(COUNTIF(T_09_Benefices[Qualification],"À compléter")&gt;0,"À compléter",IF(COUNTIF(T_09_Benefices[Qualification],"Mesuré")=0,"Non mesuré",SUMIF(T_09_Benefices[Qualification],"Mesuré",T_09_Benefices[Bénéfice (€)])))</f>
        <v>Non mesuré</v>
      </c>
      <c r="C11" s="57"/>
      <c r="D11" s="57"/>
      <c r="E11" s="57"/>
      <c r="F11" s="57"/>
      <c r="G11" s="57"/>
      <c r="H11" s="57"/>
    </row>
    <row r="12" customFormat="false" ht="27" hidden="false" customHeight="true" outlineLevel="0" collapsed="false">
      <c r="A12" s="4" t="s">
        <v>1811</v>
      </c>
      <c r="B12" s="57" t="str">
        <f aca="false">IF(AND(ISNUMBER(B11),ISNUMBER(B9)),B11-B9,"Non mesuré")</f>
        <v>Non mesuré</v>
      </c>
      <c r="C12" s="57"/>
      <c r="D12" s="57"/>
      <c r="E12" s="57"/>
      <c r="F12" s="57"/>
      <c r="G12" s="57"/>
      <c r="H12" s="57"/>
    </row>
    <row r="13" customFormat="false" ht="27" hidden="false" customHeight="true" outlineLevel="0" collapsed="false">
      <c r="A13" s="4" t="s">
        <v>85</v>
      </c>
      <c r="B13" s="44" t="s">
        <v>1812</v>
      </c>
      <c r="C13" s="44"/>
      <c r="D13" s="44"/>
      <c r="E13" s="44"/>
      <c r="F13" s="44"/>
      <c r="G13" s="44"/>
      <c r="H13" s="44"/>
    </row>
    <row r="14" customFormat="false" ht="27" hidden="false" customHeight="true" outlineLevel="0" collapsed="false">
      <c r="A14" s="4" t="s">
        <v>564</v>
      </c>
      <c r="B14" s="44" t="s">
        <v>1813</v>
      </c>
      <c r="C14" s="44"/>
      <c r="D14" s="44"/>
      <c r="E14" s="44"/>
      <c r="F14" s="44"/>
      <c r="G14" s="44"/>
      <c r="H14" s="44"/>
    </row>
    <row r="15" customFormat="false" ht="33" hidden="false" customHeight="true" outlineLevel="0" collapsed="false">
      <c r="A15" s="4" t="s">
        <v>1814</v>
      </c>
      <c r="B15" s="44"/>
      <c r="C15" s="44"/>
      <c r="D15" s="44"/>
      <c r="E15" s="44"/>
      <c r="F15" s="44"/>
      <c r="G15" s="44"/>
      <c r="H15" s="44"/>
    </row>
    <row r="16" customFormat="false" ht="33" hidden="false" customHeight="true" outlineLevel="0" collapsed="false">
      <c r="A16" s="4" t="s">
        <v>715</v>
      </c>
      <c r="B16" s="44"/>
      <c r="C16" s="44"/>
      <c r="D16" s="44"/>
      <c r="E16" s="44"/>
      <c r="F16" s="44"/>
      <c r="G16" s="44"/>
      <c r="H16" s="44"/>
    </row>
  </sheetData>
  <mergeCells count="17">
    <mergeCell ref="A1:C1"/>
    <mergeCell ref="D1:F1"/>
    <mergeCell ref="G1:H1"/>
    <mergeCell ref="A2:H2"/>
    <mergeCell ref="A4:H4"/>
    <mergeCell ref="A5:H5"/>
    <mergeCell ref="B6:H6"/>
    <mergeCell ref="B7:H7"/>
    <mergeCell ref="B8:H8"/>
    <mergeCell ref="B9:H9"/>
    <mergeCell ref="B10:H10"/>
    <mergeCell ref="B11:H11"/>
    <mergeCell ref="B12:H12"/>
    <mergeCell ref="B13:H13"/>
    <mergeCell ref="B14:H14"/>
    <mergeCell ref="B15:H15"/>
    <mergeCell ref="B16:H16"/>
  </mergeCells>
  <dataValidations count="1">
    <dataValidation allowBlank="true" error="Respecter le type et les bornes indiqués. Laisser vide une donnée inconnue." errorStyle="stop" errorTitle="Valeur non autorisée" operator="between" showDropDown="false" showErrorMessage="true" showInputMessage="false" sqref="B13" type="list">
      <formula1>"À décider,Étendre,Maintenir le périmètre,Réduire,Suspendre,Arrêter"</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5"/>
    <col collapsed="false" customWidth="true" hidden="false" outlineLevel="0" max="2" min="2" style="1" width="18"/>
    <col collapsed="false" customWidth="true" hidden="false" outlineLevel="0" max="3" min="3" style="1" width="15"/>
    <col collapsed="false" customWidth="true" hidden="false" outlineLevel="0" max="4" min="4" style="1" width="23"/>
    <col collapsed="false" customWidth="true" hidden="false" outlineLevel="0" max="5" min="5" style="1" width="13"/>
    <col collapsed="false" customWidth="true" hidden="false" outlineLevel="0" max="8" min="6" style="1" width="15"/>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row>
    <row r="2" customFormat="false" ht="24" hidden="false" customHeight="true" outlineLevel="0" collapsed="false">
      <c r="A2" s="32" t="s">
        <v>1718</v>
      </c>
      <c r="B2" s="32"/>
      <c r="C2" s="32"/>
      <c r="D2" s="32"/>
      <c r="E2" s="32"/>
      <c r="F2" s="32"/>
      <c r="G2" s="32"/>
      <c r="H2" s="32"/>
    </row>
    <row r="3" customFormat="false" ht="9" hidden="false" customHeight="true" outlineLevel="0" collapsed="false">
      <c r="A3" s="4"/>
      <c r="B3" s="4"/>
      <c r="C3" s="4"/>
      <c r="D3" s="4"/>
      <c r="E3" s="4"/>
      <c r="F3" s="4"/>
      <c r="G3" s="4"/>
      <c r="H3" s="4"/>
    </row>
    <row r="4" customFormat="false" ht="45.75" hidden="false" customHeight="true" outlineLevel="0" collapsed="false">
      <c r="A4" s="33" t="s">
        <v>1815</v>
      </c>
      <c r="B4" s="33"/>
      <c r="C4" s="33"/>
      <c r="D4" s="33"/>
      <c r="E4" s="33"/>
      <c r="F4" s="33"/>
      <c r="G4" s="33"/>
      <c r="H4" s="33"/>
    </row>
    <row r="5" customFormat="false" ht="27" hidden="false" customHeight="true" outlineLevel="0" collapsed="false">
      <c r="A5" s="4"/>
      <c r="B5" s="4"/>
      <c r="C5" s="4"/>
      <c r="D5" s="4"/>
      <c r="E5" s="4"/>
      <c r="F5" s="4"/>
      <c r="G5" s="4"/>
      <c r="H5" s="4"/>
    </row>
    <row r="6" customFormat="false" ht="42" hidden="false" customHeight="true" outlineLevel="0" collapsed="false">
      <c r="A6" s="35" t="s">
        <v>1707</v>
      </c>
      <c r="B6" s="35" t="s">
        <v>562</v>
      </c>
      <c r="C6" s="35"/>
      <c r="D6" s="35" t="s">
        <v>513</v>
      </c>
      <c r="E6" s="35" t="s">
        <v>1396</v>
      </c>
      <c r="F6" s="35"/>
      <c r="G6" s="35"/>
      <c r="H6" s="35"/>
    </row>
    <row r="7" customFormat="false" ht="42" hidden="false" customHeight="true" outlineLevel="0" collapsed="false">
      <c r="A7" s="4" t="s">
        <v>1808</v>
      </c>
      <c r="B7" s="53" t="str">
        <f aca="false">'09_Decision'!B9</f>
        <v>Non mesuré</v>
      </c>
      <c r="C7" s="4"/>
      <c r="D7" s="4" t="s">
        <v>1074</v>
      </c>
      <c r="E7" s="38" t="s">
        <v>1197</v>
      </c>
      <c r="F7" s="4"/>
      <c r="G7" s="4"/>
      <c r="H7" s="4"/>
    </row>
    <row r="8" customFormat="false" ht="42" hidden="false" customHeight="true" outlineLevel="0" collapsed="false">
      <c r="A8" s="4" t="s">
        <v>1809</v>
      </c>
      <c r="B8" s="53" t="str">
        <f aca="false">'09_Decision'!B10</f>
        <v>Non mesuré</v>
      </c>
      <c r="C8" s="4"/>
      <c r="D8" s="4" t="s">
        <v>1083</v>
      </c>
      <c r="E8" s="38" t="s">
        <v>1197</v>
      </c>
      <c r="F8" s="4"/>
      <c r="G8" s="4"/>
      <c r="H8" s="4"/>
    </row>
    <row r="9" customFormat="false" ht="42" hidden="false" customHeight="true" outlineLevel="0" collapsed="false">
      <c r="A9" s="4" t="s">
        <v>1816</v>
      </c>
      <c r="B9" s="40" t="n">
        <f aca="false">COUNTIF(T_09_Effets[Mesure documentée],"Oui")</f>
        <v>0</v>
      </c>
      <c r="C9" s="4"/>
      <c r="D9" s="4" t="s">
        <v>1817</v>
      </c>
      <c r="E9" s="38" t="s">
        <v>1197</v>
      </c>
      <c r="F9" s="4"/>
      <c r="G9" s="4"/>
      <c r="H9" s="4"/>
    </row>
    <row r="10" customFormat="false" ht="42" hidden="false" customHeight="true" outlineLevel="0" collapsed="false">
      <c r="A10" s="4" t="s">
        <v>1818</v>
      </c>
      <c r="B10" s="40" t="n">
        <f aca="false">COUNTIF(T_09_Effets[Effet],"&lt;&gt;")-B9</f>
        <v>6</v>
      </c>
      <c r="C10" s="4"/>
      <c r="D10" s="4" t="s">
        <v>1819</v>
      </c>
      <c r="E10" s="38" t="s">
        <v>1197</v>
      </c>
      <c r="F10" s="4"/>
      <c r="G10" s="4"/>
      <c r="H10" s="4"/>
    </row>
    <row r="11" customFormat="false" ht="27" hidden="false" customHeight="true" outlineLevel="0" collapsed="false">
      <c r="A11" s="4" t="s">
        <v>85</v>
      </c>
      <c r="B11" s="40" t="str">
        <f aca="false">'09_Decision'!B13</f>
        <v>À décider</v>
      </c>
      <c r="C11" s="4"/>
      <c r="D11" s="4"/>
      <c r="E11" s="4"/>
      <c r="F11" s="4"/>
      <c r="G11" s="4"/>
      <c r="H11" s="4"/>
    </row>
    <row r="12" customFormat="false" ht="27" hidden="false" customHeight="true" outlineLevel="0" collapsed="false">
      <c r="A12" s="4"/>
      <c r="B12" s="4"/>
      <c r="C12" s="4"/>
      <c r="D12" s="4"/>
      <c r="E12" s="4"/>
      <c r="F12" s="4"/>
      <c r="G12" s="4"/>
      <c r="H12" s="4"/>
    </row>
    <row r="13" customFormat="false" ht="27" hidden="false" customHeight="true" outlineLevel="0" collapsed="false">
      <c r="A13" s="4"/>
      <c r="B13" s="4"/>
      <c r="C13" s="4"/>
      <c r="D13" s="4"/>
      <c r="E13" s="4"/>
      <c r="F13" s="4"/>
      <c r="G13" s="4"/>
      <c r="H13" s="4"/>
    </row>
    <row r="14" customFormat="false" ht="27" hidden="false" customHeight="true" outlineLevel="0" collapsed="false">
      <c r="A14" s="4"/>
      <c r="B14" s="4"/>
      <c r="C14" s="4"/>
      <c r="D14" s="4"/>
      <c r="E14" s="4"/>
      <c r="F14" s="4"/>
      <c r="G14" s="4"/>
      <c r="H14" s="4"/>
    </row>
    <row r="15" customFormat="false" ht="27" hidden="false" customHeight="true" outlineLevel="0" collapsed="false">
      <c r="A15" s="4"/>
      <c r="B15" s="4"/>
      <c r="C15" s="4"/>
      <c r="D15" s="4"/>
      <c r="E15" s="4"/>
      <c r="F15" s="4"/>
      <c r="G15" s="4"/>
      <c r="H15" s="4"/>
    </row>
    <row r="16" customFormat="false" ht="27" hidden="false" customHeight="true" outlineLevel="0" collapsed="false">
      <c r="A16" s="4"/>
      <c r="B16" s="4"/>
      <c r="C16" s="4"/>
      <c r="D16" s="4"/>
      <c r="E16" s="4"/>
      <c r="F16" s="4"/>
      <c r="G16" s="4"/>
      <c r="H16" s="4"/>
    </row>
  </sheetData>
  <mergeCells count="5">
    <mergeCell ref="A1:C1"/>
    <mergeCell ref="D1:F1"/>
    <mergeCell ref="G1:H1"/>
    <mergeCell ref="A2:H2"/>
    <mergeCell ref="A4:H4"/>
  </mergeCells>
  <dataValidations count="1">
    <dataValidation allowBlank="true" error="Choisir une valeur autorisée ; une donnée absente reste vide." errorStyle="stop" errorTitle="Saisie à vérifier" operator="between" showDropDown="false" showErrorMessage="true" showInputMessage="false" sqref="E7:E10" type="list">
      <formula1>"Oui,Non,Non vérifié"</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8"/>
    <col collapsed="false" customWidth="true" hidden="false" outlineLevel="0" max="2" min="2" style="1" width="16"/>
    <col collapsed="false" customWidth="true" hidden="false" outlineLevel="0" max="8" min="3" style="1" width="12"/>
    <col collapsed="false" customWidth="true" hidden="false" outlineLevel="0" max="12" min="9" style="1" width="15"/>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c r="I1" s="31"/>
      <c r="J1" s="31"/>
      <c r="K1" s="31"/>
      <c r="L1" s="31"/>
    </row>
    <row r="2" customFormat="false" ht="24" hidden="false" customHeight="true" outlineLevel="0" collapsed="false">
      <c r="A2" s="49" t="s">
        <v>1820</v>
      </c>
      <c r="B2" s="49"/>
      <c r="C2" s="49"/>
      <c r="D2" s="49"/>
      <c r="E2" s="49"/>
      <c r="F2" s="49"/>
      <c r="G2" s="49"/>
      <c r="H2" s="49"/>
      <c r="I2" s="49"/>
      <c r="J2" s="49"/>
      <c r="K2" s="49"/>
      <c r="L2" s="49"/>
    </row>
    <row r="3" customFormat="false" ht="9" hidden="false" customHeight="true" outlineLevel="0" collapsed="false">
      <c r="A3" s="4"/>
      <c r="B3" s="4"/>
      <c r="C3" s="4"/>
      <c r="D3" s="4"/>
      <c r="E3" s="4"/>
      <c r="F3" s="4"/>
      <c r="G3" s="4"/>
      <c r="H3" s="4"/>
      <c r="I3" s="4"/>
      <c r="J3" s="4"/>
      <c r="K3" s="4"/>
      <c r="L3" s="4"/>
    </row>
    <row r="4" customFormat="false" ht="45.75" hidden="false" customHeight="true" outlineLevel="0" collapsed="false">
      <c r="A4" s="33" t="s">
        <v>1821</v>
      </c>
      <c r="B4" s="33"/>
      <c r="C4" s="33"/>
      <c r="D4" s="33"/>
      <c r="E4" s="33"/>
      <c r="F4" s="33"/>
      <c r="G4" s="33"/>
      <c r="H4" s="33"/>
      <c r="I4" s="33"/>
      <c r="J4" s="33"/>
      <c r="K4" s="33"/>
      <c r="L4" s="33"/>
    </row>
    <row r="5" customFormat="false" ht="36" hidden="false" customHeight="true" outlineLevel="0" collapsed="false">
      <c r="A5" s="30" t="s">
        <v>1822</v>
      </c>
      <c r="B5" s="30"/>
      <c r="C5" s="30"/>
      <c r="D5" s="30"/>
      <c r="E5" s="30"/>
      <c r="F5" s="30"/>
      <c r="G5" s="30"/>
      <c r="H5" s="30"/>
      <c r="I5" s="4"/>
      <c r="J5" s="4"/>
      <c r="K5" s="4"/>
      <c r="L5" s="4"/>
    </row>
    <row r="6" customFormat="false" ht="42" hidden="false" customHeight="true" outlineLevel="0" collapsed="false">
      <c r="A6" s="35" t="s">
        <v>561</v>
      </c>
      <c r="B6" s="41" t="s">
        <v>562</v>
      </c>
      <c r="C6" s="41"/>
      <c r="D6" s="41"/>
      <c r="E6" s="41"/>
      <c r="F6" s="41"/>
      <c r="G6" s="41"/>
      <c r="H6" s="41"/>
      <c r="I6" s="35"/>
      <c r="J6" s="35"/>
      <c r="K6" s="35"/>
      <c r="L6" s="35"/>
    </row>
    <row r="7" customFormat="false" ht="33" hidden="false" customHeight="true" outlineLevel="0" collapsed="false">
      <c r="A7" s="4" t="s">
        <v>583</v>
      </c>
      <c r="B7" s="44"/>
      <c r="C7" s="44"/>
      <c r="D7" s="44"/>
      <c r="E7" s="44"/>
      <c r="F7" s="44"/>
      <c r="G7" s="44"/>
      <c r="H7" s="44"/>
      <c r="I7" s="4"/>
      <c r="J7" s="4"/>
      <c r="K7" s="4"/>
      <c r="L7" s="4"/>
    </row>
    <row r="8" customFormat="false" ht="33" hidden="false" customHeight="true" outlineLevel="0" collapsed="false">
      <c r="A8" s="4" t="s">
        <v>115</v>
      </c>
      <c r="B8" s="44"/>
      <c r="C8" s="44"/>
      <c r="D8" s="44"/>
      <c r="E8" s="44"/>
      <c r="F8" s="44"/>
      <c r="G8" s="44"/>
      <c r="H8" s="44"/>
      <c r="I8" s="4"/>
      <c r="J8" s="4"/>
      <c r="K8" s="4"/>
      <c r="L8" s="4"/>
    </row>
    <row r="9" customFormat="false" ht="27" hidden="false" customHeight="true" outlineLevel="0" collapsed="false">
      <c r="A9" s="4" t="s">
        <v>1808</v>
      </c>
      <c r="B9" s="58" t="str">
        <f aca="false">IF(ISNUMBER(B20),IF(B20&lt;0,"À corriger",B20),"Non renseigné dans l’exemple")</f>
        <v>Non renseigné dans l’exemple</v>
      </c>
      <c r="C9" s="58"/>
      <c r="D9" s="58"/>
      <c r="E9" s="58"/>
      <c r="F9" s="58"/>
      <c r="G9" s="58"/>
      <c r="H9" s="58"/>
      <c r="I9" s="4"/>
      <c r="J9" s="4"/>
      <c r="K9" s="4"/>
      <c r="L9" s="4"/>
    </row>
    <row r="10" customFormat="false" ht="27" hidden="false" customHeight="true" outlineLevel="0" collapsed="false">
      <c r="A10" s="4" t="s">
        <v>1809</v>
      </c>
      <c r="B10" s="58" t="str">
        <f aca="false">IF(ISNUMBER(B21),IF(B21&lt;0,"À corriger",B21),"Non renseigné dans l’exemple")</f>
        <v>Non renseigné dans l’exemple</v>
      </c>
      <c r="C10" s="58"/>
      <c r="D10" s="58"/>
      <c r="E10" s="58"/>
      <c r="F10" s="58"/>
      <c r="G10" s="58"/>
      <c r="H10" s="58"/>
      <c r="I10" s="4"/>
      <c r="J10" s="4"/>
      <c r="K10" s="4"/>
      <c r="L10" s="4"/>
    </row>
    <row r="11" customFormat="false" ht="27" hidden="false" customHeight="true" outlineLevel="0" collapsed="false">
      <c r="A11" s="4" t="s">
        <v>1810</v>
      </c>
      <c r="B11" s="58" t="str">
        <f aca="false">IF(ISNUMBER(B22),B22,"Non renseigné dans l’exemple")</f>
        <v>Non renseigné dans l’exemple</v>
      </c>
      <c r="C11" s="58"/>
      <c r="D11" s="58"/>
      <c r="E11" s="58"/>
      <c r="F11" s="58"/>
      <c r="G11" s="58"/>
      <c r="H11" s="58"/>
      <c r="I11" s="4"/>
      <c r="J11" s="4"/>
      <c r="K11" s="4"/>
      <c r="L11" s="4"/>
    </row>
    <row r="12" customFormat="false" ht="27" hidden="false" customHeight="true" outlineLevel="0" collapsed="false">
      <c r="A12" s="4" t="s">
        <v>1811</v>
      </c>
      <c r="B12" s="58" t="str">
        <f aca="false">IF(AND(ISNUMBER(B11),ISNUMBER(B9)),B11-B9,"Non renseigné dans l’exemple")</f>
        <v>Non renseigné dans l’exemple</v>
      </c>
      <c r="C12" s="58"/>
      <c r="D12" s="58"/>
      <c r="E12" s="58"/>
      <c r="F12" s="58"/>
      <c r="G12" s="58"/>
      <c r="H12" s="58"/>
      <c r="I12" s="4"/>
      <c r="J12" s="4"/>
      <c r="K12" s="4"/>
      <c r="L12" s="4"/>
    </row>
    <row r="13" customFormat="false" ht="27" hidden="false" customHeight="true" outlineLevel="0" collapsed="false">
      <c r="A13" s="4" t="s">
        <v>85</v>
      </c>
      <c r="B13" s="44" t="s">
        <v>655</v>
      </c>
      <c r="C13" s="44"/>
      <c r="D13" s="44"/>
      <c r="E13" s="44"/>
      <c r="F13" s="44"/>
      <c r="G13" s="44"/>
      <c r="H13" s="44"/>
      <c r="I13" s="4"/>
      <c r="J13" s="4"/>
      <c r="K13" s="4"/>
      <c r="L13" s="4"/>
    </row>
    <row r="14" customFormat="false" ht="42" hidden="false" customHeight="true" outlineLevel="0" collapsed="false">
      <c r="A14" s="4" t="s">
        <v>564</v>
      </c>
      <c r="B14" s="44" t="s">
        <v>1823</v>
      </c>
      <c r="C14" s="44"/>
      <c r="D14" s="44"/>
      <c r="E14" s="44"/>
      <c r="F14" s="44"/>
      <c r="G14" s="44"/>
      <c r="H14" s="44"/>
      <c r="I14" s="4"/>
      <c r="J14" s="4"/>
      <c r="K14" s="4"/>
      <c r="L14" s="4"/>
    </row>
    <row r="15" customFormat="false" ht="33" hidden="false" customHeight="true" outlineLevel="0" collapsed="false">
      <c r="A15" s="4" t="s">
        <v>1814</v>
      </c>
      <c r="B15" s="44"/>
      <c r="C15" s="44"/>
      <c r="D15" s="44"/>
      <c r="E15" s="44"/>
      <c r="F15" s="44"/>
      <c r="G15" s="44"/>
      <c r="H15" s="44"/>
      <c r="I15" s="4"/>
      <c r="J15" s="4"/>
      <c r="K15" s="4"/>
      <c r="L15" s="4"/>
    </row>
    <row r="16" customFormat="false" ht="33" hidden="false" customHeight="true" outlineLevel="0" collapsed="false">
      <c r="A16" s="4" t="s">
        <v>715</v>
      </c>
      <c r="B16" s="44"/>
      <c r="C16" s="44"/>
      <c r="D16" s="44"/>
      <c r="E16" s="44"/>
      <c r="F16" s="44"/>
      <c r="G16" s="44"/>
      <c r="H16" s="44"/>
      <c r="I16" s="4"/>
      <c r="J16" s="4"/>
      <c r="K16" s="4"/>
      <c r="L16" s="4"/>
    </row>
    <row r="19" customFormat="false" ht="27" hidden="false" customHeight="true" outlineLevel="0" collapsed="false">
      <c r="A19" s="59" t="s">
        <v>1824</v>
      </c>
      <c r="B19" s="59"/>
      <c r="C19" s="59"/>
      <c r="D19" s="59"/>
      <c r="E19" s="59"/>
      <c r="F19" s="59"/>
      <c r="G19" s="59"/>
      <c r="H19" s="59"/>
    </row>
    <row r="20" customFormat="false" ht="36" hidden="false" customHeight="true" outlineLevel="0" collapsed="false">
      <c r="A20" s="60" t="s">
        <v>1825</v>
      </c>
      <c r="B20" s="61"/>
      <c r="C20" s="61"/>
      <c r="D20" s="61"/>
      <c r="E20" s="61"/>
      <c r="F20" s="61"/>
      <c r="G20" s="61"/>
      <c r="H20" s="61"/>
    </row>
    <row r="21" customFormat="false" ht="36" hidden="false" customHeight="true" outlineLevel="0" collapsed="false">
      <c r="A21" s="60" t="s">
        <v>1826</v>
      </c>
      <c r="B21" s="61"/>
      <c r="C21" s="61"/>
      <c r="D21" s="61"/>
      <c r="E21" s="61"/>
      <c r="F21" s="61"/>
      <c r="G21" s="61"/>
      <c r="H21" s="61"/>
    </row>
    <row r="22" customFormat="false" ht="36" hidden="false" customHeight="true" outlineLevel="0" collapsed="false">
      <c r="A22" s="60" t="s">
        <v>1827</v>
      </c>
      <c r="B22" s="61"/>
      <c r="C22" s="61"/>
      <c r="D22" s="61"/>
      <c r="E22" s="61"/>
      <c r="F22" s="61"/>
      <c r="G22" s="61"/>
      <c r="H22" s="61"/>
    </row>
    <row r="24" customFormat="false" ht="25.5" hidden="false" customHeight="true" outlineLevel="0" collapsed="false">
      <c r="A24" s="22" t="s">
        <v>1828</v>
      </c>
      <c r="B24" s="22"/>
      <c r="C24" s="22"/>
      <c r="D24" s="22"/>
      <c r="E24" s="22"/>
      <c r="F24" s="22"/>
      <c r="G24" s="22"/>
      <c r="H24" s="22"/>
    </row>
    <row r="25" customFormat="false" ht="15" hidden="false" customHeight="true" outlineLevel="0" collapsed="false">
      <c r="A25" s="22"/>
      <c r="B25" s="22"/>
      <c r="C25" s="22"/>
      <c r="D25" s="22"/>
      <c r="E25" s="22"/>
      <c r="F25" s="22"/>
      <c r="G25" s="22"/>
      <c r="H25" s="22"/>
    </row>
  </sheetData>
  <mergeCells count="22">
    <mergeCell ref="A1:C1"/>
    <mergeCell ref="D1:F1"/>
    <mergeCell ref="G1:L1"/>
    <mergeCell ref="A2:L2"/>
    <mergeCell ref="A4:L4"/>
    <mergeCell ref="A5:H5"/>
    <mergeCell ref="B6:H6"/>
    <mergeCell ref="B7:H7"/>
    <mergeCell ref="B8:H8"/>
    <mergeCell ref="B9:H9"/>
    <mergeCell ref="B10:H10"/>
    <mergeCell ref="B11:H11"/>
    <mergeCell ref="B12:H12"/>
    <mergeCell ref="B13:H13"/>
    <mergeCell ref="B14:H14"/>
    <mergeCell ref="B15:H15"/>
    <mergeCell ref="B16:H16"/>
    <mergeCell ref="A19:H19"/>
    <mergeCell ref="B20:H20"/>
    <mergeCell ref="B21:H21"/>
    <mergeCell ref="B22:H22"/>
    <mergeCell ref="A24:H2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2" min="2" style="1" width="13"/>
    <col collapsed="false" customWidth="true" hidden="false" outlineLevel="0" max="3" min="3" style="1" width="17"/>
    <col collapsed="false" customWidth="true" hidden="false" outlineLevel="0" max="4" min="4" style="1" width="13"/>
    <col collapsed="false" customWidth="true" hidden="false" outlineLevel="0" max="5" min="5" style="1" width="14"/>
    <col collapsed="false" customWidth="true" hidden="false" outlineLevel="0" max="6" min="6" style="1" width="13"/>
    <col collapsed="false" customWidth="true" hidden="false" outlineLevel="0" max="7" min="7" style="1" width="14"/>
    <col collapsed="false" customWidth="true" hidden="false" outlineLevel="0" max="8" min="8" style="1" width="20"/>
    <col collapsed="false" customWidth="true" hidden="false" outlineLevel="0" max="9" min="9" style="1" width="13"/>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c r="I1" s="31"/>
    </row>
    <row r="2" customFormat="false" ht="24" hidden="false" customHeight="true" outlineLevel="0" collapsed="false">
      <c r="A2" s="32" t="s">
        <v>1718</v>
      </c>
      <c r="B2" s="32"/>
      <c r="C2" s="32"/>
      <c r="D2" s="32"/>
      <c r="E2" s="32"/>
      <c r="F2" s="32"/>
      <c r="G2" s="32"/>
      <c r="H2" s="32"/>
      <c r="I2" s="32"/>
    </row>
    <row r="3" customFormat="false" ht="9" hidden="false" customHeight="true" outlineLevel="0" collapsed="false">
      <c r="A3" s="4"/>
      <c r="B3" s="4"/>
      <c r="C3" s="4"/>
      <c r="D3" s="4"/>
      <c r="E3" s="4"/>
      <c r="F3" s="4"/>
      <c r="G3" s="4"/>
      <c r="H3" s="4"/>
      <c r="I3" s="4"/>
    </row>
    <row r="4" customFormat="false" ht="45.75" hidden="false" customHeight="true" outlineLevel="0" collapsed="false">
      <c r="A4" s="33" t="s">
        <v>1829</v>
      </c>
      <c r="B4" s="33"/>
      <c r="C4" s="33"/>
      <c r="D4" s="33"/>
      <c r="E4" s="33"/>
      <c r="F4" s="33"/>
      <c r="G4" s="33"/>
      <c r="H4" s="33"/>
      <c r="I4" s="33"/>
    </row>
    <row r="5" customFormat="false" ht="42" hidden="false" customHeight="true" outlineLevel="0" collapsed="false">
      <c r="A5" s="30" t="s">
        <v>1830</v>
      </c>
      <c r="B5" s="30"/>
      <c r="C5" s="30"/>
      <c r="D5" s="30"/>
      <c r="E5" s="30"/>
      <c r="F5" s="30"/>
      <c r="G5" s="30"/>
      <c r="H5" s="30"/>
      <c r="I5" s="30"/>
    </row>
    <row r="6" customFormat="false" ht="42" hidden="false" customHeight="true" outlineLevel="0" collapsed="false">
      <c r="A6" s="35" t="s">
        <v>1831</v>
      </c>
      <c r="B6" s="35" t="s">
        <v>1832</v>
      </c>
      <c r="C6" s="35" t="s">
        <v>1833</v>
      </c>
      <c r="D6" s="35" t="s">
        <v>1834</v>
      </c>
      <c r="E6" s="35" t="s">
        <v>1835</v>
      </c>
      <c r="F6" s="35" t="s">
        <v>1836</v>
      </c>
      <c r="G6" s="35" t="s">
        <v>1837</v>
      </c>
      <c r="H6" s="35" t="s">
        <v>1838</v>
      </c>
      <c r="I6" s="35" t="s">
        <v>1839</v>
      </c>
    </row>
    <row r="7" customFormat="false" ht="27" hidden="false" customHeight="true" outlineLevel="0" collapsed="false">
      <c r="A7" s="38"/>
      <c r="B7" s="38"/>
      <c r="C7" s="38"/>
      <c r="D7" s="38"/>
      <c r="E7" s="52"/>
      <c r="F7" s="53" t="str">
        <f aca="false">IF(COUNT(D7:E7)&lt;2,"Non mesuré",D7*E7)</f>
        <v>Non mesuré</v>
      </c>
      <c r="G7" s="38"/>
      <c r="H7" s="38"/>
      <c r="I7" s="40" t="str">
        <f aca="false">IF(A7="",IF(COUNTA(B7:E7,G7:H7)=0,"Non renseigné","À compléter"),IF(AND(COUNTIF(T_09_Benefices[ID unique],A7)=1,B7&lt;&gt;"",C7&lt;&gt;"",COUNT(D7:E7)=2,D7&gt;=0,G7&lt;&gt;"",H7="Vérifiée"),"Mesuré","À compléter"))</f>
        <v>Non renseigné</v>
      </c>
    </row>
    <row r="8" customFormat="false" ht="27" hidden="false" customHeight="true" outlineLevel="0" collapsed="false">
      <c r="A8" s="38"/>
      <c r="B8" s="38"/>
      <c r="C8" s="38"/>
      <c r="D8" s="38"/>
      <c r="E8" s="52"/>
      <c r="F8" s="53" t="str">
        <f aca="false">IF(COUNT(D8:E8)&lt;2,"Non mesuré",D8*E8)</f>
        <v>Non mesuré</v>
      </c>
      <c r="G8" s="38"/>
      <c r="H8" s="38"/>
      <c r="I8" s="40" t="str">
        <f aca="false">IF(A8="",IF(COUNTA(B8:E8,G8:H8)=0,"Non renseigné","À compléter"),IF(AND(COUNTIF(T_09_Benefices[ID unique],A8)=1,B8&lt;&gt;"",C8&lt;&gt;"",COUNT(D8:E8)=2,D8&gt;=0,G8&lt;&gt;"",H8="Vérifiée"),"Mesuré","À compléter"))</f>
        <v>Non renseigné</v>
      </c>
    </row>
    <row r="9" customFormat="false" ht="27" hidden="false" customHeight="true" outlineLevel="0" collapsed="false">
      <c r="A9" s="38"/>
      <c r="B9" s="38"/>
      <c r="C9" s="38"/>
      <c r="D9" s="38"/>
      <c r="E9" s="52"/>
      <c r="F9" s="53" t="str">
        <f aca="false">IF(COUNT(D9:E9)&lt;2,"Non mesuré",D9*E9)</f>
        <v>Non mesuré</v>
      </c>
      <c r="G9" s="38"/>
      <c r="H9" s="38"/>
      <c r="I9" s="40" t="str">
        <f aca="false">IF(A9="",IF(COUNTA(B9:E9,G9:H9)=0,"Non renseigné","À compléter"),IF(AND(COUNTIF(T_09_Benefices[ID unique],A9)=1,B9&lt;&gt;"",C9&lt;&gt;"",COUNT(D9:E9)=2,D9&gt;=0,G9&lt;&gt;"",H9="Vérifiée"),"Mesuré","À compléter"))</f>
        <v>Non renseigné</v>
      </c>
    </row>
    <row r="10" customFormat="false" ht="27" hidden="false" customHeight="true" outlineLevel="0" collapsed="false">
      <c r="A10" s="38"/>
      <c r="B10" s="38"/>
      <c r="C10" s="38"/>
      <c r="D10" s="38"/>
      <c r="E10" s="52"/>
      <c r="F10" s="53" t="str">
        <f aca="false">IF(COUNT(D10:E10)&lt;2,"Non mesuré",D10*E10)</f>
        <v>Non mesuré</v>
      </c>
      <c r="G10" s="38"/>
      <c r="H10" s="38"/>
      <c r="I10" s="40" t="str">
        <f aca="false">IF(A10="",IF(COUNTA(B10:E10,G10:H10)=0,"Non renseigné","À compléter"),IF(AND(COUNTIF(T_09_Benefices[ID unique],A10)=1,B10&lt;&gt;"",C10&lt;&gt;"",COUNT(D10:E10)=2,D10&gt;=0,G10&lt;&gt;"",H10="Vérifiée"),"Mesuré","À compléter"))</f>
        <v>Non renseigné</v>
      </c>
    </row>
    <row r="11" customFormat="false" ht="27" hidden="false" customHeight="true" outlineLevel="0" collapsed="false">
      <c r="A11" s="38"/>
      <c r="B11" s="38"/>
      <c r="C11" s="38"/>
      <c r="D11" s="38"/>
      <c r="E11" s="52"/>
      <c r="F11" s="53" t="str">
        <f aca="false">IF(COUNT(D11:E11)&lt;2,"Non mesuré",D11*E11)</f>
        <v>Non mesuré</v>
      </c>
      <c r="G11" s="38"/>
      <c r="H11" s="38"/>
      <c r="I11" s="40" t="str">
        <f aca="false">IF(A11="",IF(COUNTA(B11:E11,G11:H11)=0,"Non renseigné","À compléter"),IF(AND(COUNTIF(T_09_Benefices[ID unique],A11)=1,B11&lt;&gt;"",C11&lt;&gt;"",COUNT(D11:E11)=2,D11&gt;=0,G11&lt;&gt;"",H11="Vérifiée"),"Mesuré","À compléter"))</f>
        <v>Non renseigné</v>
      </c>
    </row>
    <row r="12" customFormat="false" ht="27" hidden="false" customHeight="true" outlineLevel="0" collapsed="false">
      <c r="A12" s="38"/>
      <c r="B12" s="38"/>
      <c r="C12" s="38"/>
      <c r="D12" s="38"/>
      <c r="E12" s="52"/>
      <c r="F12" s="53" t="str">
        <f aca="false">IF(COUNT(D12:E12)&lt;2,"Non mesuré",D12*E12)</f>
        <v>Non mesuré</v>
      </c>
      <c r="G12" s="38"/>
      <c r="H12" s="38"/>
      <c r="I12" s="40" t="str">
        <f aca="false">IF(A12="",IF(COUNTA(B12:E12,G12:H12)=0,"Non renseigné","À compléter"),IF(AND(COUNTIF(T_09_Benefices[ID unique],A12)=1,B12&lt;&gt;"",C12&lt;&gt;"",COUNT(D12:E12)=2,D12&gt;=0,G12&lt;&gt;"",H12="Vérifiée"),"Mesuré","À compléter"))</f>
        <v>Non renseigné</v>
      </c>
    </row>
    <row r="13" customFormat="false" ht="27" hidden="false" customHeight="true" outlineLevel="0" collapsed="false">
      <c r="A13" s="38"/>
      <c r="B13" s="38"/>
      <c r="C13" s="38"/>
      <c r="D13" s="38"/>
      <c r="E13" s="52"/>
      <c r="F13" s="53" t="str">
        <f aca="false">IF(COUNT(D13:E13)&lt;2,"Non mesuré",D13*E13)</f>
        <v>Non mesuré</v>
      </c>
      <c r="G13" s="38"/>
      <c r="H13" s="38"/>
      <c r="I13" s="40" t="str">
        <f aca="false">IF(A13="",IF(COUNTA(B13:E13,G13:H13)=0,"Non renseigné","À compléter"),IF(AND(COUNTIF(T_09_Benefices[ID unique],A13)=1,B13&lt;&gt;"",C13&lt;&gt;"",COUNT(D13:E13)=2,D13&gt;=0,G13&lt;&gt;"",H13="Vérifiée"),"Mesuré","À compléter"))</f>
        <v>Non renseigné</v>
      </c>
    </row>
    <row r="14" customFormat="false" ht="27" hidden="false" customHeight="true" outlineLevel="0" collapsed="false">
      <c r="A14" s="38"/>
      <c r="B14" s="38"/>
      <c r="C14" s="38"/>
      <c r="D14" s="38"/>
      <c r="E14" s="52"/>
      <c r="F14" s="53" t="str">
        <f aca="false">IF(COUNT(D14:E14)&lt;2,"Non mesuré",D14*E14)</f>
        <v>Non mesuré</v>
      </c>
      <c r="G14" s="38"/>
      <c r="H14" s="38"/>
      <c r="I14" s="40" t="str">
        <f aca="false">IF(A14="",IF(COUNTA(B14:E14,G14:H14)=0,"Non renseigné","À compléter"),IF(AND(COUNTIF(T_09_Benefices[ID unique],A14)=1,B14&lt;&gt;"",C14&lt;&gt;"",COUNT(D14:E14)=2,D14&gt;=0,G14&lt;&gt;"",H14="Vérifiée"),"Mesuré","À compléter"))</f>
        <v>Non renseigné</v>
      </c>
    </row>
    <row r="15" customFormat="false" ht="27" hidden="false" customHeight="true" outlineLevel="0" collapsed="false">
      <c r="A15" s="38"/>
      <c r="B15" s="38"/>
      <c r="C15" s="38"/>
      <c r="D15" s="38"/>
      <c r="E15" s="52"/>
      <c r="F15" s="53" t="str">
        <f aca="false">IF(COUNT(D15:E15)&lt;2,"Non mesuré",D15*E15)</f>
        <v>Non mesuré</v>
      </c>
      <c r="G15" s="38"/>
      <c r="H15" s="38"/>
      <c r="I15" s="40" t="str">
        <f aca="false">IF(A15="",IF(COUNTA(B15:E15,G15:H15)=0,"Non renseigné","À compléter"),IF(AND(COUNTIF(T_09_Benefices[ID unique],A15)=1,B15&lt;&gt;"",C15&lt;&gt;"",COUNT(D15:E15)=2,D15&gt;=0,G15&lt;&gt;"",H15="Vérifiée"),"Mesuré","À compléter"))</f>
        <v>Non renseigné</v>
      </c>
    </row>
    <row r="16" customFormat="false" ht="27" hidden="false" customHeight="true" outlineLevel="0" collapsed="false">
      <c r="A16" s="38"/>
      <c r="B16" s="38"/>
      <c r="C16" s="38"/>
      <c r="D16" s="38"/>
      <c r="E16" s="52"/>
      <c r="F16" s="53" t="str">
        <f aca="false">IF(COUNT(D16:E16)&lt;2,"Non mesuré",D16*E16)</f>
        <v>Non mesuré</v>
      </c>
      <c r="G16" s="38"/>
      <c r="H16" s="38"/>
      <c r="I16" s="40" t="str">
        <f aca="false">IF(A16="",IF(COUNTA(B16:E16,G16:H16)=0,"Non renseigné","À compléter"),IF(AND(COUNTIF(T_09_Benefices[ID unique],A16)=1,B16&lt;&gt;"",C16&lt;&gt;"",COUNT(D16:E16)=2,D16&gt;=0,G16&lt;&gt;"",H16="Vérifiée"),"Mesuré","À compléter"))</f>
        <v>Non renseigné</v>
      </c>
    </row>
    <row r="17" customFormat="false" ht="27" hidden="false" customHeight="true" outlineLevel="0" collapsed="false">
      <c r="A17" s="38"/>
      <c r="B17" s="38"/>
      <c r="C17" s="38"/>
      <c r="D17" s="38"/>
      <c r="E17" s="52"/>
      <c r="F17" s="53" t="str">
        <f aca="false">IF(COUNT(D17:E17)&lt;2,"Non mesuré",D17*E17)</f>
        <v>Non mesuré</v>
      </c>
      <c r="G17" s="38"/>
      <c r="H17" s="38"/>
      <c r="I17" s="40" t="str">
        <f aca="false">IF(A17="",IF(COUNTA(B17:E17,G17:H17)=0,"Non renseigné","À compléter"),IF(AND(COUNTIF(T_09_Benefices[ID unique],A17)=1,B17&lt;&gt;"",C17&lt;&gt;"",COUNT(D17:E17)=2,D17&gt;=0,G17&lt;&gt;"",H17="Vérifiée"),"Mesuré","À compléter"))</f>
        <v>Non renseigné</v>
      </c>
    </row>
    <row r="18" customFormat="false" ht="27" hidden="false" customHeight="true" outlineLevel="0" collapsed="false">
      <c r="A18" s="38"/>
      <c r="B18" s="38"/>
      <c r="C18" s="38"/>
      <c r="D18" s="38"/>
      <c r="E18" s="52"/>
      <c r="F18" s="53" t="str">
        <f aca="false">IF(COUNT(D18:E18)&lt;2,"Non mesuré",D18*E18)</f>
        <v>Non mesuré</v>
      </c>
      <c r="G18" s="38"/>
      <c r="H18" s="38"/>
      <c r="I18" s="40" t="str">
        <f aca="false">IF(A18="",IF(COUNTA(B18:E18,G18:H18)=0,"Non renseigné","À compléter"),IF(AND(COUNTIF(T_09_Benefices[ID unique],A18)=1,B18&lt;&gt;"",C18&lt;&gt;"",COUNT(D18:E18)=2,D18&gt;=0,G18&lt;&gt;"",H18="Vérifiée"),"Mesuré","À compléter"))</f>
        <v>Non renseigné</v>
      </c>
    </row>
    <row r="19" customFormat="false" ht="27" hidden="false" customHeight="true" outlineLevel="0" collapsed="false">
      <c r="A19" s="38"/>
      <c r="B19" s="38"/>
      <c r="C19" s="38"/>
      <c r="D19" s="38"/>
      <c r="E19" s="52"/>
      <c r="F19" s="53" t="str">
        <f aca="false">IF(COUNT(D19:E19)&lt;2,"Non mesuré",D19*E19)</f>
        <v>Non mesuré</v>
      </c>
      <c r="G19" s="38"/>
      <c r="H19" s="38"/>
      <c r="I19" s="40" t="str">
        <f aca="false">IF(A19="",IF(COUNTA(B19:E19,G19:H19)=0,"Non renseigné","À compléter"),IF(AND(COUNTIF(T_09_Benefices[ID unique],A19)=1,B19&lt;&gt;"",C19&lt;&gt;"",COUNT(D19:E19)=2,D19&gt;=0,G19&lt;&gt;"",H19="Vérifiée"),"Mesuré","À compléter"))</f>
        <v>Non renseigné</v>
      </c>
    </row>
    <row r="20" customFormat="false" ht="27" hidden="false" customHeight="true" outlineLevel="0" collapsed="false">
      <c r="A20" s="38"/>
      <c r="B20" s="38"/>
      <c r="C20" s="38"/>
      <c r="D20" s="38"/>
      <c r="E20" s="52"/>
      <c r="F20" s="53" t="str">
        <f aca="false">IF(COUNT(D20:E20)&lt;2,"Non mesuré",D20*E20)</f>
        <v>Non mesuré</v>
      </c>
      <c r="G20" s="38"/>
      <c r="H20" s="38"/>
      <c r="I20" s="40" t="str">
        <f aca="false">IF(A20="",IF(COUNTA(B20:E20,G20:H20)=0,"Non renseigné","À compléter"),IF(AND(COUNTIF(T_09_Benefices[ID unique],A20)=1,B20&lt;&gt;"",C20&lt;&gt;"",COUNT(D20:E20)=2,D20&gt;=0,G20&lt;&gt;"",H20="Vérifiée"),"Mesuré","À compléter"))</f>
        <v>Non renseigné</v>
      </c>
    </row>
    <row r="21" customFormat="false" ht="27" hidden="false" customHeight="true" outlineLevel="0" collapsed="false">
      <c r="A21" s="38"/>
      <c r="B21" s="38"/>
      <c r="C21" s="38"/>
      <c r="D21" s="38"/>
      <c r="E21" s="52"/>
      <c r="F21" s="53" t="str">
        <f aca="false">IF(COUNT(D21:E21)&lt;2,"Non mesuré",D21*E21)</f>
        <v>Non mesuré</v>
      </c>
      <c r="G21" s="38"/>
      <c r="H21" s="38"/>
      <c r="I21" s="40" t="str">
        <f aca="false">IF(A21="",IF(COUNTA(B21:E21,G21:H21)=0,"Non renseigné","À compléter"),IF(AND(COUNTIF(T_09_Benefices[ID unique],A21)=1,B21&lt;&gt;"",C21&lt;&gt;"",COUNT(D21:E21)=2,D21&gt;=0,G21&lt;&gt;"",H21="Vérifiée"),"Mesuré","À compléter"))</f>
        <v>Non renseigné</v>
      </c>
    </row>
    <row r="22" customFormat="false" ht="27" hidden="false" customHeight="true" outlineLevel="0" collapsed="false">
      <c r="A22" s="38"/>
      <c r="B22" s="38"/>
      <c r="C22" s="38"/>
      <c r="D22" s="38"/>
      <c r="E22" s="52"/>
      <c r="F22" s="53" t="str">
        <f aca="false">IF(COUNT(D22:E22)&lt;2,"Non mesuré",D22*E22)</f>
        <v>Non mesuré</v>
      </c>
      <c r="G22" s="38"/>
      <c r="H22" s="38"/>
      <c r="I22" s="40" t="str">
        <f aca="false">IF(A22="",IF(COUNTA(B22:E22,G22:H22)=0,"Non renseigné","À compléter"),IF(AND(COUNTIF(T_09_Benefices[ID unique],A22)=1,B22&lt;&gt;"",C22&lt;&gt;"",COUNT(D22:E22)=2,D22&gt;=0,G22&lt;&gt;"",H22="Vérifiée"),"Mesuré","À compléter"))</f>
        <v>Non renseigné</v>
      </c>
    </row>
    <row r="23" customFormat="false" ht="27" hidden="false" customHeight="true" outlineLevel="0" collapsed="false">
      <c r="A23" s="38"/>
      <c r="B23" s="38"/>
      <c r="C23" s="38"/>
      <c r="D23" s="38"/>
      <c r="E23" s="52"/>
      <c r="F23" s="53" t="str">
        <f aca="false">IF(COUNT(D23:E23)&lt;2,"Non mesuré",D23*E23)</f>
        <v>Non mesuré</v>
      </c>
      <c r="G23" s="38"/>
      <c r="H23" s="38"/>
      <c r="I23" s="40" t="str">
        <f aca="false">IF(A23="",IF(COUNTA(B23:E23,G23:H23)=0,"Non renseigné","À compléter"),IF(AND(COUNTIF(T_09_Benefices[ID unique],A23)=1,B23&lt;&gt;"",C23&lt;&gt;"",COUNT(D23:E23)=2,D23&gt;=0,G23&lt;&gt;"",H23="Vérifiée"),"Mesuré","À compléter"))</f>
        <v>Non renseigné</v>
      </c>
    </row>
    <row r="24" customFormat="false" ht="27" hidden="false" customHeight="true" outlineLevel="0" collapsed="false">
      <c r="A24" s="38"/>
      <c r="B24" s="38"/>
      <c r="C24" s="38"/>
      <c r="D24" s="38"/>
      <c r="E24" s="52"/>
      <c r="F24" s="53" t="str">
        <f aca="false">IF(COUNT(D24:E24)&lt;2,"Non mesuré",D24*E24)</f>
        <v>Non mesuré</v>
      </c>
      <c r="G24" s="38"/>
      <c r="H24" s="38"/>
      <c r="I24" s="40" t="str">
        <f aca="false">IF(A24="",IF(COUNTA(B24:E24,G24:H24)=0,"Non renseigné","À compléter"),IF(AND(COUNTIF(T_09_Benefices[ID unique],A24)=1,B24&lt;&gt;"",C24&lt;&gt;"",COUNT(D24:E24)=2,D24&gt;=0,G24&lt;&gt;"",H24="Vérifiée"),"Mesuré","À compléter"))</f>
        <v>Non renseigné</v>
      </c>
    </row>
    <row r="25" customFormat="false" ht="27" hidden="false" customHeight="true" outlineLevel="0" collapsed="false">
      <c r="A25" s="38"/>
      <c r="B25" s="38"/>
      <c r="C25" s="38"/>
      <c r="D25" s="38"/>
      <c r="E25" s="52"/>
      <c r="F25" s="53" t="str">
        <f aca="false">IF(COUNT(D25:E25)&lt;2,"Non mesuré",D25*E25)</f>
        <v>Non mesuré</v>
      </c>
      <c r="G25" s="38"/>
      <c r="H25" s="38"/>
      <c r="I25" s="40" t="str">
        <f aca="false">IF(A25="",IF(COUNTA(B25:E25,G25:H25)=0,"Non renseigné","À compléter"),IF(AND(COUNTIF(T_09_Benefices[ID unique],A25)=1,B25&lt;&gt;"",C25&lt;&gt;"",COUNT(D25:E25)=2,D25&gt;=0,G25&lt;&gt;"",H25="Vérifiée"),"Mesuré","À compléter"))</f>
        <v>Non renseigné</v>
      </c>
    </row>
    <row r="26" customFormat="false" ht="27" hidden="false" customHeight="true" outlineLevel="0" collapsed="false">
      <c r="A26" s="38"/>
      <c r="B26" s="38"/>
      <c r="C26" s="38"/>
      <c r="D26" s="38"/>
      <c r="E26" s="52"/>
      <c r="F26" s="53" t="str">
        <f aca="false">IF(COUNT(D26:E26)&lt;2,"Non mesuré",D26*E26)</f>
        <v>Non mesuré</v>
      </c>
      <c r="G26" s="38"/>
      <c r="H26" s="38"/>
      <c r="I26" s="40" t="str">
        <f aca="false">IF(A26="",IF(COUNTA(B26:E26,G26:H26)=0,"Non renseigné","À compléter"),IF(AND(COUNTIF(T_09_Benefices[ID unique],A26)=1,B26&lt;&gt;"",C26&lt;&gt;"",COUNT(D26:E26)=2,D26&gt;=0,G26&lt;&gt;"",H26="Vérifiée"),"Mesuré","À compléter"))</f>
        <v>Non renseigné</v>
      </c>
    </row>
    <row r="27" customFormat="false" ht="27" hidden="false" customHeight="true" outlineLevel="0" collapsed="false">
      <c r="A27" s="38"/>
      <c r="B27" s="38"/>
      <c r="C27" s="38"/>
      <c r="D27" s="38"/>
      <c r="E27" s="52"/>
      <c r="F27" s="53" t="str">
        <f aca="false">IF(COUNT(D27:E27)&lt;2,"Non mesuré",D27*E27)</f>
        <v>Non mesuré</v>
      </c>
      <c r="G27" s="38"/>
      <c r="H27" s="38"/>
      <c r="I27" s="40" t="str">
        <f aca="false">IF(A27="",IF(COUNTA(B27:E27,G27:H27)=0,"Non renseigné","À compléter"),IF(AND(COUNTIF(T_09_Benefices[ID unique],A27)=1,B27&lt;&gt;"",C27&lt;&gt;"",COUNT(D27:E27)=2,D27&gt;=0,G27&lt;&gt;"",H27="Vérifiée"),"Mesuré","À compléter"))</f>
        <v>Non renseigné</v>
      </c>
    </row>
    <row r="28" customFormat="false" ht="27" hidden="false" customHeight="true" outlineLevel="0" collapsed="false">
      <c r="A28" s="38"/>
      <c r="B28" s="38"/>
      <c r="C28" s="38"/>
      <c r="D28" s="38"/>
      <c r="E28" s="52"/>
      <c r="F28" s="53" t="str">
        <f aca="false">IF(COUNT(D28:E28)&lt;2,"Non mesuré",D28*E28)</f>
        <v>Non mesuré</v>
      </c>
      <c r="G28" s="38"/>
      <c r="H28" s="38"/>
      <c r="I28" s="40" t="str">
        <f aca="false">IF(A28="",IF(COUNTA(B28:E28,G28:H28)=0,"Non renseigné","À compléter"),IF(AND(COUNTIF(T_09_Benefices[ID unique],A28)=1,B28&lt;&gt;"",C28&lt;&gt;"",COUNT(D28:E28)=2,D28&gt;=0,G28&lt;&gt;"",H28="Vérifiée"),"Mesuré","À compléter"))</f>
        <v>Non renseigné</v>
      </c>
    </row>
    <row r="29" customFormat="false" ht="27" hidden="false" customHeight="true" outlineLevel="0" collapsed="false">
      <c r="A29" s="38"/>
      <c r="B29" s="38"/>
      <c r="C29" s="38"/>
      <c r="D29" s="38"/>
      <c r="E29" s="52"/>
      <c r="F29" s="53" t="str">
        <f aca="false">IF(COUNT(D29:E29)&lt;2,"Non mesuré",D29*E29)</f>
        <v>Non mesuré</v>
      </c>
      <c r="G29" s="38"/>
      <c r="H29" s="38"/>
      <c r="I29" s="40" t="str">
        <f aca="false">IF(A29="",IF(COUNTA(B29:E29,G29:H29)=0,"Non renseigné","À compléter"),IF(AND(COUNTIF(T_09_Benefices[ID unique],A29)=1,B29&lt;&gt;"",C29&lt;&gt;"",COUNT(D29:E29)=2,D29&gt;=0,G29&lt;&gt;"",H29="Vérifiée"),"Mesuré","À compléter"))</f>
        <v>Non renseigné</v>
      </c>
    </row>
    <row r="30" customFormat="false" ht="27" hidden="false" customHeight="true" outlineLevel="0" collapsed="false">
      <c r="A30" s="38"/>
      <c r="B30" s="38"/>
      <c r="C30" s="38"/>
      <c r="D30" s="38"/>
      <c r="E30" s="52"/>
      <c r="F30" s="53" t="str">
        <f aca="false">IF(COUNT(D30:E30)&lt;2,"Non mesuré",D30*E30)</f>
        <v>Non mesuré</v>
      </c>
      <c r="G30" s="38"/>
      <c r="H30" s="38"/>
      <c r="I30" s="40" t="str">
        <f aca="false">IF(A30="",IF(COUNTA(B30:E30,G30:H30)=0,"Non renseigné","À compléter"),IF(AND(COUNTIF(T_09_Benefices[ID unique],A30)=1,B30&lt;&gt;"",C30&lt;&gt;"",COUNT(D30:E30)=2,D30&gt;=0,G30&lt;&gt;"",H30="Vérifiée"),"Mesuré","À compléter"))</f>
        <v>Non renseigné</v>
      </c>
    </row>
    <row r="31" customFormat="false" ht="27" hidden="false" customHeight="true" outlineLevel="0" collapsed="false">
      <c r="A31" s="38"/>
      <c r="B31" s="38"/>
      <c r="C31" s="38"/>
      <c r="D31" s="38"/>
      <c r="E31" s="52"/>
      <c r="F31" s="53" t="str">
        <f aca="false">IF(COUNT(D31:E31)&lt;2,"Non mesuré",D31*E31)</f>
        <v>Non mesuré</v>
      </c>
      <c r="G31" s="38"/>
      <c r="H31" s="38"/>
      <c r="I31" s="40" t="str">
        <f aca="false">IF(A31="",IF(COUNTA(B31:E31,G31:H31)=0,"Non renseigné","À compléter"),IF(AND(COUNTIF(T_09_Benefices[ID unique],A31)=1,B31&lt;&gt;"",C31&lt;&gt;"",COUNT(D31:E31)=2,D31&gt;=0,G31&lt;&gt;"",H31="Vérifiée"),"Mesuré","À compléter"))</f>
        <v>Non renseigné</v>
      </c>
    </row>
    <row r="32" customFormat="false" ht="27" hidden="false" customHeight="true" outlineLevel="0" collapsed="false">
      <c r="A32" s="38"/>
      <c r="B32" s="38"/>
      <c r="C32" s="38"/>
      <c r="D32" s="38"/>
      <c r="E32" s="52"/>
      <c r="F32" s="53" t="str">
        <f aca="false">IF(COUNT(D32:E32)&lt;2,"Non mesuré",D32*E32)</f>
        <v>Non mesuré</v>
      </c>
      <c r="G32" s="38"/>
      <c r="H32" s="38"/>
      <c r="I32" s="40" t="str">
        <f aca="false">IF(A32="",IF(COUNTA(B32:E32,G32:H32)=0,"Non renseigné","À compléter"),IF(AND(COUNTIF(T_09_Benefices[ID unique],A32)=1,B32&lt;&gt;"",C32&lt;&gt;"",COUNT(D32:E32)=2,D32&gt;=0,G32&lt;&gt;"",H32="Vérifiée"),"Mesuré","À compléter"))</f>
        <v>Non renseigné</v>
      </c>
    </row>
    <row r="33" customFormat="false" ht="27" hidden="false" customHeight="true" outlineLevel="0" collapsed="false">
      <c r="A33" s="38"/>
      <c r="B33" s="38"/>
      <c r="C33" s="38"/>
      <c r="D33" s="38"/>
      <c r="E33" s="52"/>
      <c r="F33" s="53" t="str">
        <f aca="false">IF(COUNT(D33:E33)&lt;2,"Non mesuré",D33*E33)</f>
        <v>Non mesuré</v>
      </c>
      <c r="G33" s="38"/>
      <c r="H33" s="38"/>
      <c r="I33" s="40" t="str">
        <f aca="false">IF(A33="",IF(COUNTA(B33:E33,G33:H33)=0,"Non renseigné","À compléter"),IF(AND(COUNTIF(T_09_Benefices[ID unique],A33)=1,B33&lt;&gt;"",C33&lt;&gt;"",COUNT(D33:E33)=2,D33&gt;=0,G33&lt;&gt;"",H33="Vérifiée"),"Mesuré","À compléter"))</f>
        <v>Non renseigné</v>
      </c>
    </row>
    <row r="34" customFormat="false" ht="27" hidden="false" customHeight="true" outlineLevel="0" collapsed="false">
      <c r="A34" s="38"/>
      <c r="B34" s="38"/>
      <c r="C34" s="38"/>
      <c r="D34" s="38"/>
      <c r="E34" s="52"/>
      <c r="F34" s="53" t="str">
        <f aca="false">IF(COUNT(D34:E34)&lt;2,"Non mesuré",D34*E34)</f>
        <v>Non mesuré</v>
      </c>
      <c r="G34" s="38"/>
      <c r="H34" s="38"/>
      <c r="I34" s="40" t="str">
        <f aca="false">IF(A34="",IF(COUNTA(B34:E34,G34:H34)=0,"Non renseigné","À compléter"),IF(AND(COUNTIF(T_09_Benefices[ID unique],A34)=1,B34&lt;&gt;"",C34&lt;&gt;"",COUNT(D34:E34)=2,D34&gt;=0,G34&lt;&gt;"",H34="Vérifiée"),"Mesuré","À compléter"))</f>
        <v>Non renseigné</v>
      </c>
    </row>
    <row r="35" customFormat="false" ht="27" hidden="false" customHeight="true" outlineLevel="0" collapsed="false">
      <c r="A35" s="38"/>
      <c r="B35" s="38"/>
      <c r="C35" s="38"/>
      <c r="D35" s="38"/>
      <c r="E35" s="52"/>
      <c r="F35" s="53" t="str">
        <f aca="false">IF(COUNT(D35:E35)&lt;2,"Non mesuré",D35*E35)</f>
        <v>Non mesuré</v>
      </c>
      <c r="G35" s="38"/>
      <c r="H35" s="38"/>
      <c r="I35" s="40" t="str">
        <f aca="false">IF(A35="",IF(COUNTA(B35:E35,G35:H35)=0,"Non renseigné","À compléter"),IF(AND(COUNTIF(T_09_Benefices[ID unique],A35)=1,B35&lt;&gt;"",C35&lt;&gt;"",COUNT(D35:E35)=2,D35&gt;=0,G35&lt;&gt;"",H35="Vérifiée"),"Mesuré","À compléter"))</f>
        <v>Non renseigné</v>
      </c>
    </row>
    <row r="36" customFormat="false" ht="27" hidden="false" customHeight="true" outlineLevel="0" collapsed="false">
      <c r="A36" s="38"/>
      <c r="B36" s="38"/>
      <c r="C36" s="38"/>
      <c r="D36" s="38"/>
      <c r="E36" s="52"/>
      <c r="F36" s="53" t="str">
        <f aca="false">IF(COUNT(D36:E36)&lt;2,"Non mesuré",D36*E36)</f>
        <v>Non mesuré</v>
      </c>
      <c r="G36" s="38"/>
      <c r="H36" s="38"/>
      <c r="I36" s="40" t="str">
        <f aca="false">IF(A36="",IF(COUNTA(B36:E36,G36:H36)=0,"Non renseigné","À compléter"),IF(AND(COUNTIF(T_09_Benefices[ID unique],A36)=1,B36&lt;&gt;"",C36&lt;&gt;"",COUNT(D36:E36)=2,D36&gt;=0,G36&lt;&gt;"",H36="Vérifiée"),"Mesuré","À compléter"))</f>
        <v>Non renseigné</v>
      </c>
    </row>
    <row r="37" customFormat="false" ht="27" hidden="false" customHeight="true" outlineLevel="0" collapsed="false">
      <c r="A37" s="42"/>
      <c r="B37" s="42"/>
      <c r="C37" s="42"/>
      <c r="D37" s="42"/>
      <c r="E37" s="54"/>
      <c r="F37" s="55" t="str">
        <f aca="false">IF(COUNT(D37:E37)&lt;2,"Non mesuré",D37*E37)</f>
        <v>Non mesuré</v>
      </c>
      <c r="G37" s="42"/>
      <c r="H37" s="42"/>
      <c r="I37" s="43" t="str">
        <f aca="false">IF(A37="",IF(COUNTA(B37:E37,G37:H37)=0,"Non renseigné","À compléter"),IF(AND(COUNTIF(T_09_Benefices[ID unique],A37)=1,B37&lt;&gt;"",C37&lt;&gt;"",COUNT(D37:E37)=2,D37&gt;=0,G37&lt;&gt;"",H37="Vérifiée"),"Mesuré","À compléter"))</f>
        <v>Non renseigné</v>
      </c>
    </row>
    <row r="38" customFormat="false" ht="27" hidden="false" customHeight="true" outlineLevel="0" collapsed="false">
      <c r="A38" s="42"/>
      <c r="B38" s="42"/>
      <c r="C38" s="42"/>
      <c r="D38" s="42"/>
      <c r="E38" s="54"/>
      <c r="F38" s="55" t="str">
        <f aca="false">IF(COUNT(D38:E38)&lt;2,"Non mesuré",D38*E38)</f>
        <v>Non mesuré</v>
      </c>
      <c r="G38" s="42"/>
      <c r="H38" s="42"/>
      <c r="I38" s="43" t="str">
        <f aca="false">IF(A38="",IF(COUNTA(B38:E38,G38:H38)=0,"Non renseigné","À compléter"),IF(AND(COUNTIF(T_09_Benefices[ID unique],A38)=1,B38&lt;&gt;"",C38&lt;&gt;"",COUNT(D38:E38)=2,D38&gt;=0,G38&lt;&gt;"",H38="Vérifiée"),"Mesuré","À compléter"))</f>
        <v>Non renseigné</v>
      </c>
    </row>
    <row r="39" customFormat="false" ht="27" hidden="false" customHeight="true" outlineLevel="0" collapsed="false">
      <c r="A39" s="42"/>
      <c r="B39" s="42"/>
      <c r="C39" s="42"/>
      <c r="D39" s="42"/>
      <c r="E39" s="54"/>
      <c r="F39" s="55" t="str">
        <f aca="false">IF(COUNT(D39:E39)&lt;2,"Non mesuré",D39*E39)</f>
        <v>Non mesuré</v>
      </c>
      <c r="G39" s="42"/>
      <c r="H39" s="42"/>
      <c r="I39" s="43" t="str">
        <f aca="false">IF(A39="",IF(COUNTA(B39:E39,G39:H39)=0,"Non renseigné","À compléter"),IF(AND(COUNTIF(T_09_Benefices[ID unique],A39)=1,B39&lt;&gt;"",C39&lt;&gt;"",COUNT(D39:E39)=2,D39&gt;=0,G39&lt;&gt;"",H39="Vérifiée"),"Mesuré","À compléter"))</f>
        <v>Non renseigné</v>
      </c>
    </row>
    <row r="40" customFormat="false" ht="27" hidden="false" customHeight="true" outlineLevel="0" collapsed="false">
      <c r="A40" s="42"/>
      <c r="B40" s="42"/>
      <c r="C40" s="42"/>
      <c r="D40" s="42"/>
      <c r="E40" s="54"/>
      <c r="F40" s="55" t="str">
        <f aca="false">IF(COUNT(D40:E40)&lt;2,"Non mesuré",D40*E40)</f>
        <v>Non mesuré</v>
      </c>
      <c r="G40" s="42"/>
      <c r="H40" s="42"/>
      <c r="I40" s="43" t="str">
        <f aca="false">IF(A40="",IF(COUNTA(B40:E40,G40:H40)=0,"Non renseigné","À compléter"),IF(AND(COUNTIF(T_09_Benefices[ID unique],A40)=1,B40&lt;&gt;"",C40&lt;&gt;"",COUNT(D40:E40)=2,D40&gt;=0,G40&lt;&gt;"",H40="Vérifiée"),"Mesuré","À compléter"))</f>
        <v>Non renseigné</v>
      </c>
    </row>
    <row r="41" customFormat="false" ht="27" hidden="false" customHeight="true" outlineLevel="0" collapsed="false">
      <c r="A41" s="42"/>
      <c r="B41" s="42"/>
      <c r="C41" s="42"/>
      <c r="D41" s="42"/>
      <c r="E41" s="54"/>
      <c r="F41" s="55" t="str">
        <f aca="false">IF(COUNT(D41:E41)&lt;2,"Non mesuré",D41*E41)</f>
        <v>Non mesuré</v>
      </c>
      <c r="G41" s="42"/>
      <c r="H41" s="42"/>
      <c r="I41" s="43" t="str">
        <f aca="false">IF(A41="",IF(COUNTA(B41:E41,G41:H41)=0,"Non renseigné","À compléter"),IF(AND(COUNTIF(T_09_Benefices[ID unique],A41)=1,B41&lt;&gt;"",C41&lt;&gt;"",COUNT(D41:E41)=2,D41&gt;=0,G41&lt;&gt;"",H41="Vérifiée"),"Mesuré","À compléter"))</f>
        <v>Non renseigné</v>
      </c>
    </row>
    <row r="42" customFormat="false" ht="27" hidden="false" customHeight="true" outlineLevel="0" collapsed="false">
      <c r="A42" s="42"/>
      <c r="B42" s="42"/>
      <c r="C42" s="42"/>
      <c r="D42" s="42"/>
      <c r="E42" s="54"/>
      <c r="F42" s="55" t="str">
        <f aca="false">IF(COUNT(D42:E42)&lt;2,"Non mesuré",D42*E42)</f>
        <v>Non mesuré</v>
      </c>
      <c r="G42" s="42"/>
      <c r="H42" s="42"/>
      <c r="I42" s="43" t="str">
        <f aca="false">IF(A42="",IF(COUNTA(B42:E42,G42:H42)=0,"Non renseigné","À compléter"),IF(AND(COUNTIF(T_09_Benefices[ID unique],A42)=1,B42&lt;&gt;"",C42&lt;&gt;"",COUNT(D42:E42)=2,D42&gt;=0,G42&lt;&gt;"",H42="Vérifiée"),"Mesuré","À compléter"))</f>
        <v>Non renseigné</v>
      </c>
    </row>
    <row r="43" customFormat="false" ht="27" hidden="false" customHeight="true" outlineLevel="0" collapsed="false">
      <c r="A43" s="42"/>
      <c r="B43" s="42"/>
      <c r="C43" s="42"/>
      <c r="D43" s="42"/>
      <c r="E43" s="54"/>
      <c r="F43" s="55" t="str">
        <f aca="false">IF(COUNT(D43:E43)&lt;2,"Non mesuré",D43*E43)</f>
        <v>Non mesuré</v>
      </c>
      <c r="G43" s="42"/>
      <c r="H43" s="42"/>
      <c r="I43" s="43" t="str">
        <f aca="false">IF(A43="",IF(COUNTA(B43:E43,G43:H43)=0,"Non renseigné","À compléter"),IF(AND(COUNTIF(T_09_Benefices[ID unique],A43)=1,B43&lt;&gt;"",C43&lt;&gt;"",COUNT(D43:E43)=2,D43&gt;=0,G43&lt;&gt;"",H43="Vérifiée"),"Mesuré","À compléter"))</f>
        <v>Non renseigné</v>
      </c>
    </row>
    <row r="44" customFormat="false" ht="27" hidden="false" customHeight="true" outlineLevel="0" collapsed="false">
      <c r="A44" s="42"/>
      <c r="B44" s="42"/>
      <c r="C44" s="42"/>
      <c r="D44" s="42"/>
      <c r="E44" s="54"/>
      <c r="F44" s="55" t="str">
        <f aca="false">IF(COUNT(D44:E44)&lt;2,"Non mesuré",D44*E44)</f>
        <v>Non mesuré</v>
      </c>
      <c r="G44" s="42"/>
      <c r="H44" s="42"/>
      <c r="I44" s="43" t="str">
        <f aca="false">IF(A44="",IF(COUNTA(B44:E44,G44:H44)=0,"Non renseigné","À compléter"),IF(AND(COUNTIF(T_09_Benefices[ID unique],A44)=1,B44&lt;&gt;"",C44&lt;&gt;"",COUNT(D44:E44)=2,D44&gt;=0,G44&lt;&gt;"",H44="Vérifiée"),"Mesuré","À compléter"))</f>
        <v>Non renseigné</v>
      </c>
    </row>
    <row r="45" customFormat="false" ht="27" hidden="false" customHeight="true" outlineLevel="0" collapsed="false">
      <c r="A45" s="42"/>
      <c r="B45" s="42"/>
      <c r="C45" s="42"/>
      <c r="D45" s="42"/>
      <c r="E45" s="54"/>
      <c r="F45" s="55" t="str">
        <f aca="false">IF(COUNT(D45:E45)&lt;2,"Non mesuré",D45*E45)</f>
        <v>Non mesuré</v>
      </c>
      <c r="G45" s="42"/>
      <c r="H45" s="42"/>
      <c r="I45" s="43" t="str">
        <f aca="false">IF(A45="",IF(COUNTA(B45:E45,G45:H45)=0,"Non renseigné","À compléter"),IF(AND(COUNTIF(T_09_Benefices[ID unique],A45)=1,B45&lt;&gt;"",C45&lt;&gt;"",COUNT(D45:E45)=2,D45&gt;=0,G45&lt;&gt;"",H45="Vérifiée"),"Mesuré","À compléter"))</f>
        <v>Non renseigné</v>
      </c>
    </row>
    <row r="46" customFormat="false" ht="27" hidden="false" customHeight="true" outlineLevel="0" collapsed="false">
      <c r="A46" s="42"/>
      <c r="B46" s="42"/>
      <c r="C46" s="42"/>
      <c r="D46" s="42"/>
      <c r="E46" s="54"/>
      <c r="F46" s="55" t="str">
        <f aca="false">IF(COUNT(D46:E46)&lt;2,"Non mesuré",D46*E46)</f>
        <v>Non mesuré</v>
      </c>
      <c r="G46" s="42"/>
      <c r="H46" s="42"/>
      <c r="I46" s="43" t="str">
        <f aca="false">IF(A46="",IF(COUNTA(B46:E46,G46:H46)=0,"Non renseigné","À compléter"),IF(AND(COUNTIF(T_09_Benefices[ID unique],A46)=1,B46&lt;&gt;"",C46&lt;&gt;"",COUNT(D46:E46)=2,D46&gt;=0,G46&lt;&gt;"",H46="Vérifiée"),"Mesuré","À compléter"))</f>
        <v>Non renseigné</v>
      </c>
    </row>
    <row r="47" customFormat="false" ht="27" hidden="false" customHeight="true" outlineLevel="0" collapsed="false">
      <c r="A47" s="42"/>
      <c r="B47" s="42"/>
      <c r="C47" s="42"/>
      <c r="D47" s="42"/>
      <c r="E47" s="54"/>
      <c r="F47" s="55" t="str">
        <f aca="false">IF(COUNT(D47:E47)&lt;2,"Non mesuré",D47*E47)</f>
        <v>Non mesuré</v>
      </c>
      <c r="G47" s="42"/>
      <c r="H47" s="42"/>
      <c r="I47" s="43" t="str">
        <f aca="false">IF(A47="",IF(COUNTA(B47:E47,G47:H47)=0,"Non renseigné","À compléter"),IF(AND(COUNTIF(T_09_Benefices[ID unique],A47)=1,B47&lt;&gt;"",C47&lt;&gt;"",COUNT(D47:E47)=2,D47&gt;=0,G47&lt;&gt;"",H47="Vérifiée"),"Mesuré","À compléter"))</f>
        <v>Non renseigné</v>
      </c>
    </row>
    <row r="48" customFormat="false" ht="27" hidden="false" customHeight="true" outlineLevel="0" collapsed="false">
      <c r="A48" s="42"/>
      <c r="B48" s="42"/>
      <c r="C48" s="42"/>
      <c r="D48" s="42"/>
      <c r="E48" s="54"/>
      <c r="F48" s="55" t="str">
        <f aca="false">IF(COUNT(D48:E48)&lt;2,"Non mesuré",D48*E48)</f>
        <v>Non mesuré</v>
      </c>
      <c r="G48" s="42"/>
      <c r="H48" s="42"/>
      <c r="I48" s="43" t="str">
        <f aca="false">IF(A48="",IF(COUNTA(B48:E48,G48:H48)=0,"Non renseigné","À compléter"),IF(AND(COUNTIF(T_09_Benefices[ID unique],A48)=1,B48&lt;&gt;"",C48&lt;&gt;"",COUNT(D48:E48)=2,D48&gt;=0,G48&lt;&gt;"",H48="Vérifiée"),"Mesuré","À compléter"))</f>
        <v>Non renseigné</v>
      </c>
    </row>
    <row r="49" customFormat="false" ht="27" hidden="false" customHeight="true" outlineLevel="0" collapsed="false">
      <c r="A49" s="42"/>
      <c r="B49" s="42"/>
      <c r="C49" s="42"/>
      <c r="D49" s="42"/>
      <c r="E49" s="54"/>
      <c r="F49" s="55" t="str">
        <f aca="false">IF(COUNT(D49:E49)&lt;2,"Non mesuré",D49*E49)</f>
        <v>Non mesuré</v>
      </c>
      <c r="G49" s="42"/>
      <c r="H49" s="42"/>
      <c r="I49" s="43" t="str">
        <f aca="false">IF(A49="",IF(COUNTA(B49:E49,G49:H49)=0,"Non renseigné","À compléter"),IF(AND(COUNTIF(T_09_Benefices[ID unique],A49)=1,B49&lt;&gt;"",C49&lt;&gt;"",COUNT(D49:E49)=2,D49&gt;=0,G49&lt;&gt;"",H49="Vérifiée"),"Mesuré","À compléter"))</f>
        <v>Non renseigné</v>
      </c>
    </row>
    <row r="50" customFormat="false" ht="27" hidden="false" customHeight="true" outlineLevel="0" collapsed="false">
      <c r="A50" s="42"/>
      <c r="B50" s="42"/>
      <c r="C50" s="42"/>
      <c r="D50" s="42"/>
      <c r="E50" s="54"/>
      <c r="F50" s="55" t="str">
        <f aca="false">IF(COUNT(D50:E50)&lt;2,"Non mesuré",D50*E50)</f>
        <v>Non mesuré</v>
      </c>
      <c r="G50" s="42"/>
      <c r="H50" s="42"/>
      <c r="I50" s="43" t="str">
        <f aca="false">IF(A50="",IF(COUNTA(B50:E50,G50:H50)=0,"Non renseigné","À compléter"),IF(AND(COUNTIF(T_09_Benefices[ID unique],A50)=1,B50&lt;&gt;"",C50&lt;&gt;"",COUNT(D50:E50)=2,D50&gt;=0,G50&lt;&gt;"",H50="Vérifiée"),"Mesuré","À compléter"))</f>
        <v>Non renseigné</v>
      </c>
    </row>
    <row r="51" customFormat="false" ht="27" hidden="false" customHeight="true" outlineLevel="0" collapsed="false">
      <c r="A51" s="42"/>
      <c r="B51" s="42"/>
      <c r="C51" s="42"/>
      <c r="D51" s="42"/>
      <c r="E51" s="54"/>
      <c r="F51" s="55" t="str">
        <f aca="false">IF(COUNT(D51:E51)&lt;2,"Non mesuré",D51*E51)</f>
        <v>Non mesuré</v>
      </c>
      <c r="G51" s="42"/>
      <c r="H51" s="42"/>
      <c r="I51" s="43" t="str">
        <f aca="false">IF(A51="",IF(COUNTA(B51:E51,G51:H51)=0,"Non renseigné","À compléter"),IF(AND(COUNTIF(T_09_Benefices[ID unique],A51)=1,B51&lt;&gt;"",C51&lt;&gt;"",COUNT(D51:E51)=2,D51&gt;=0,G51&lt;&gt;"",H51="Vérifiée"),"Mesuré","À compléter"))</f>
        <v>Non renseigné</v>
      </c>
    </row>
    <row r="52" customFormat="false" ht="27" hidden="false" customHeight="true" outlineLevel="0" collapsed="false">
      <c r="A52" s="42"/>
      <c r="B52" s="42"/>
      <c r="C52" s="42"/>
      <c r="D52" s="42"/>
      <c r="E52" s="54"/>
      <c r="F52" s="55" t="str">
        <f aca="false">IF(COUNT(D52:E52)&lt;2,"Non mesuré",D52*E52)</f>
        <v>Non mesuré</v>
      </c>
      <c r="G52" s="42"/>
      <c r="H52" s="42"/>
      <c r="I52" s="43" t="str">
        <f aca="false">IF(A52="",IF(COUNTA(B52:E52,G52:H52)=0,"Non renseigné","À compléter"),IF(AND(COUNTIF(T_09_Benefices[ID unique],A52)=1,B52&lt;&gt;"",C52&lt;&gt;"",COUNT(D52:E52)=2,D52&gt;=0,G52&lt;&gt;"",H52="Vérifiée"),"Mesuré","À compléter"))</f>
        <v>Non renseigné</v>
      </c>
    </row>
    <row r="53" customFormat="false" ht="27" hidden="false" customHeight="true" outlineLevel="0" collapsed="false">
      <c r="A53" s="42"/>
      <c r="B53" s="42"/>
      <c r="C53" s="42"/>
      <c r="D53" s="42"/>
      <c r="E53" s="54"/>
      <c r="F53" s="55" t="str">
        <f aca="false">IF(COUNT(D53:E53)&lt;2,"Non mesuré",D53*E53)</f>
        <v>Non mesuré</v>
      </c>
      <c r="G53" s="42"/>
      <c r="H53" s="42"/>
      <c r="I53" s="43" t="str">
        <f aca="false">IF(A53="",IF(COUNTA(B53:E53,G53:H53)=0,"Non renseigné","À compléter"),IF(AND(COUNTIF(T_09_Benefices[ID unique],A53)=1,B53&lt;&gt;"",C53&lt;&gt;"",COUNT(D53:E53)=2,D53&gt;=0,G53&lt;&gt;"",H53="Vérifiée"),"Mesuré","À compléter"))</f>
        <v>Non renseigné</v>
      </c>
    </row>
    <row r="54" customFormat="false" ht="27" hidden="false" customHeight="true" outlineLevel="0" collapsed="false">
      <c r="A54" s="42"/>
      <c r="B54" s="42"/>
      <c r="C54" s="42"/>
      <c r="D54" s="42"/>
      <c r="E54" s="54"/>
      <c r="F54" s="55" t="str">
        <f aca="false">IF(COUNT(D54:E54)&lt;2,"Non mesuré",D54*E54)</f>
        <v>Non mesuré</v>
      </c>
      <c r="G54" s="42"/>
      <c r="H54" s="42"/>
      <c r="I54" s="43" t="str">
        <f aca="false">IF(A54="",IF(COUNTA(B54:E54,G54:H54)=0,"Non renseigné","À compléter"),IF(AND(COUNTIF(T_09_Benefices[ID unique],A54)=1,B54&lt;&gt;"",C54&lt;&gt;"",COUNT(D54:E54)=2,D54&gt;=0,G54&lt;&gt;"",H54="Vérifiée"),"Mesuré","À compléter"))</f>
        <v>Non renseigné</v>
      </c>
    </row>
    <row r="55" customFormat="false" ht="27" hidden="false" customHeight="true" outlineLevel="0" collapsed="false">
      <c r="A55" s="42"/>
      <c r="B55" s="42"/>
      <c r="C55" s="42"/>
      <c r="D55" s="42"/>
      <c r="E55" s="54"/>
      <c r="F55" s="55" t="str">
        <f aca="false">IF(COUNT(D55:E55)&lt;2,"Non mesuré",D55*E55)</f>
        <v>Non mesuré</v>
      </c>
      <c r="G55" s="42"/>
      <c r="H55" s="42"/>
      <c r="I55" s="43" t="str">
        <f aca="false">IF(A55="",IF(COUNTA(B55:E55,G55:H55)=0,"Non renseigné","À compléter"),IF(AND(COUNTIF(T_09_Benefices[ID unique],A55)=1,B55&lt;&gt;"",C55&lt;&gt;"",COUNT(D55:E55)=2,D55&gt;=0,G55&lt;&gt;"",H55="Vérifiée"),"Mesuré","À compléter"))</f>
        <v>Non renseigné</v>
      </c>
    </row>
    <row r="56" customFormat="false" ht="27" hidden="false" customHeight="true" outlineLevel="0" collapsed="false">
      <c r="A56" s="42"/>
      <c r="B56" s="42"/>
      <c r="C56" s="42"/>
      <c r="D56" s="42"/>
      <c r="E56" s="54"/>
      <c r="F56" s="55" t="str">
        <f aca="false">IF(COUNT(D56:E56)&lt;2,"Non mesuré",D56*E56)</f>
        <v>Non mesuré</v>
      </c>
      <c r="G56" s="42"/>
      <c r="H56" s="42"/>
      <c r="I56" s="43" t="str">
        <f aca="false">IF(A56="",IF(COUNTA(B56:E56,G56:H56)=0,"Non renseigné","À compléter"),IF(AND(COUNTIF(T_09_Benefices[ID unique],A56)=1,B56&lt;&gt;"",C56&lt;&gt;"",COUNT(D56:E56)=2,D56&gt;=0,G56&lt;&gt;"",H56="Vérifiée"),"Mesuré","À compléter"))</f>
        <v>Non renseigné</v>
      </c>
    </row>
    <row r="57" customFormat="false" ht="27" hidden="false" customHeight="true" outlineLevel="0" collapsed="false">
      <c r="A57" s="42"/>
      <c r="B57" s="42"/>
      <c r="C57" s="42"/>
      <c r="D57" s="42"/>
      <c r="E57" s="54"/>
      <c r="F57" s="55" t="str">
        <f aca="false">IF(COUNT(D57:E57)&lt;2,"Non mesuré",D57*E57)</f>
        <v>Non mesuré</v>
      </c>
      <c r="G57" s="42"/>
      <c r="H57" s="42"/>
      <c r="I57" s="43" t="str">
        <f aca="false">IF(A57="",IF(COUNTA(B57:E57,G57:H57)=0,"Non renseigné","À compléter"),IF(AND(COUNTIF(T_09_Benefices[ID unique],A57)=1,B57&lt;&gt;"",C57&lt;&gt;"",COUNT(D57:E57)=2,D57&gt;=0,G57&lt;&gt;"",H57="Vérifiée"),"Mesuré","À compléter"))</f>
        <v>Non renseigné</v>
      </c>
    </row>
    <row r="58" customFormat="false" ht="27" hidden="false" customHeight="true" outlineLevel="0" collapsed="false">
      <c r="A58" s="42"/>
      <c r="B58" s="42"/>
      <c r="C58" s="42"/>
      <c r="D58" s="42"/>
      <c r="E58" s="54"/>
      <c r="F58" s="55" t="str">
        <f aca="false">IF(COUNT(D58:E58)&lt;2,"Non mesuré",D58*E58)</f>
        <v>Non mesuré</v>
      </c>
      <c r="G58" s="42"/>
      <c r="H58" s="42"/>
      <c r="I58" s="43" t="str">
        <f aca="false">IF(A58="",IF(COUNTA(B58:E58,G58:H58)=0,"Non renseigné","À compléter"),IF(AND(COUNTIF(T_09_Benefices[ID unique],A58)=1,B58&lt;&gt;"",C58&lt;&gt;"",COUNT(D58:E58)=2,D58&gt;=0,G58&lt;&gt;"",H58="Vérifiée"),"Mesuré","À compléter"))</f>
        <v>Non renseigné</v>
      </c>
    </row>
    <row r="59" customFormat="false" ht="27" hidden="false" customHeight="true" outlineLevel="0" collapsed="false">
      <c r="A59" s="42"/>
      <c r="B59" s="42"/>
      <c r="C59" s="42"/>
      <c r="D59" s="42"/>
      <c r="E59" s="54"/>
      <c r="F59" s="55" t="str">
        <f aca="false">IF(COUNT(D59:E59)&lt;2,"Non mesuré",D59*E59)</f>
        <v>Non mesuré</v>
      </c>
      <c r="G59" s="42"/>
      <c r="H59" s="42"/>
      <c r="I59" s="43" t="str">
        <f aca="false">IF(A59="",IF(COUNTA(B59:E59,G59:H59)=0,"Non renseigné","À compléter"),IF(AND(COUNTIF(T_09_Benefices[ID unique],A59)=1,B59&lt;&gt;"",C59&lt;&gt;"",COUNT(D59:E59)=2,D59&gt;=0,G59&lt;&gt;"",H59="Vérifiée"),"Mesuré","À compléter"))</f>
        <v>Non renseigné</v>
      </c>
    </row>
    <row r="60" customFormat="false" ht="27" hidden="false" customHeight="true" outlineLevel="0" collapsed="false">
      <c r="A60" s="42"/>
      <c r="B60" s="42"/>
      <c r="C60" s="42"/>
      <c r="D60" s="42"/>
      <c r="E60" s="54"/>
      <c r="F60" s="55" t="str">
        <f aca="false">IF(COUNT(D60:E60)&lt;2,"Non mesuré",D60*E60)</f>
        <v>Non mesuré</v>
      </c>
      <c r="G60" s="42"/>
      <c r="H60" s="42"/>
      <c r="I60" s="43" t="str">
        <f aca="false">IF(A60="",IF(COUNTA(B60:E60,G60:H60)=0,"Non renseigné","À compléter"),IF(AND(COUNTIF(T_09_Benefices[ID unique],A60)=1,B60&lt;&gt;"",C60&lt;&gt;"",COUNT(D60:E60)=2,D60&gt;=0,G60&lt;&gt;"",H60="Vérifiée"),"Mesuré","À compléter"))</f>
        <v>Non renseigné</v>
      </c>
    </row>
    <row r="61" customFormat="false" ht="27" hidden="false" customHeight="true" outlineLevel="0" collapsed="false">
      <c r="A61" s="42"/>
      <c r="B61" s="42"/>
      <c r="C61" s="42"/>
      <c r="D61" s="42"/>
      <c r="E61" s="54"/>
      <c r="F61" s="55" t="str">
        <f aca="false">IF(COUNT(D61:E61)&lt;2,"Non mesuré",D61*E61)</f>
        <v>Non mesuré</v>
      </c>
      <c r="G61" s="42"/>
      <c r="H61" s="42"/>
      <c r="I61" s="43" t="str">
        <f aca="false">IF(A61="",IF(COUNTA(B61:E61,G61:H61)=0,"Non renseigné","À compléter"),IF(AND(COUNTIF(T_09_Benefices[ID unique],A61)=1,B61&lt;&gt;"",C61&lt;&gt;"",COUNT(D61:E61)=2,D61&gt;=0,G61&lt;&gt;"",H61="Vérifiée"),"Mesuré","À compléter"))</f>
        <v>Non renseigné</v>
      </c>
    </row>
    <row r="62" customFormat="false" ht="27" hidden="false" customHeight="true" outlineLevel="0" collapsed="false">
      <c r="A62" s="42"/>
      <c r="B62" s="42"/>
      <c r="C62" s="42"/>
      <c r="D62" s="42"/>
      <c r="E62" s="54"/>
      <c r="F62" s="55" t="str">
        <f aca="false">IF(COUNT(D62:E62)&lt;2,"Non mesuré",D62*E62)</f>
        <v>Non mesuré</v>
      </c>
      <c r="G62" s="42"/>
      <c r="H62" s="42"/>
      <c r="I62" s="43" t="str">
        <f aca="false">IF(A62="",IF(COUNTA(B62:E62,G62:H62)=0,"Non renseigné","À compléter"),IF(AND(COUNTIF(T_09_Benefices[ID unique],A62)=1,B62&lt;&gt;"",C62&lt;&gt;"",COUNT(D62:E62)=2,D62&gt;=0,G62&lt;&gt;"",H62="Vérifiée"),"Mesuré","À compléter"))</f>
        <v>Non renseigné</v>
      </c>
    </row>
    <row r="63" customFormat="false" ht="27" hidden="false" customHeight="true" outlineLevel="0" collapsed="false">
      <c r="A63" s="42"/>
      <c r="B63" s="42"/>
      <c r="C63" s="42"/>
      <c r="D63" s="42"/>
      <c r="E63" s="54"/>
      <c r="F63" s="55" t="str">
        <f aca="false">IF(COUNT(D63:E63)&lt;2,"Non mesuré",D63*E63)</f>
        <v>Non mesuré</v>
      </c>
      <c r="G63" s="42"/>
      <c r="H63" s="42"/>
      <c r="I63" s="43" t="str">
        <f aca="false">IF(A63="",IF(COUNTA(B63:E63,G63:H63)=0,"Non renseigné","À compléter"),IF(AND(COUNTIF(T_09_Benefices[ID unique],A63)=1,B63&lt;&gt;"",C63&lt;&gt;"",COUNT(D63:E63)=2,D63&gt;=0,G63&lt;&gt;"",H63="Vérifiée"),"Mesuré","À compléter"))</f>
        <v>Non renseigné</v>
      </c>
    </row>
    <row r="64" customFormat="false" ht="27" hidden="false" customHeight="true" outlineLevel="0" collapsed="false">
      <c r="A64" s="42"/>
      <c r="B64" s="42"/>
      <c r="C64" s="42"/>
      <c r="D64" s="42"/>
      <c r="E64" s="54"/>
      <c r="F64" s="55" t="str">
        <f aca="false">IF(COUNT(D64:E64)&lt;2,"Non mesuré",D64*E64)</f>
        <v>Non mesuré</v>
      </c>
      <c r="G64" s="42"/>
      <c r="H64" s="42"/>
      <c r="I64" s="43" t="str">
        <f aca="false">IF(A64="",IF(COUNTA(B64:E64,G64:H64)=0,"Non renseigné","À compléter"),IF(AND(COUNTIF(T_09_Benefices[ID unique],A64)=1,B64&lt;&gt;"",C64&lt;&gt;"",COUNT(D64:E64)=2,D64&gt;=0,G64&lt;&gt;"",H64="Vérifiée"),"Mesuré","À compléter"))</f>
        <v>Non renseigné</v>
      </c>
    </row>
    <row r="65" customFormat="false" ht="27" hidden="false" customHeight="true" outlineLevel="0" collapsed="false">
      <c r="A65" s="42"/>
      <c r="B65" s="42"/>
      <c r="C65" s="42"/>
      <c r="D65" s="42"/>
      <c r="E65" s="54"/>
      <c r="F65" s="55" t="str">
        <f aca="false">IF(COUNT(D65:E65)&lt;2,"Non mesuré",D65*E65)</f>
        <v>Non mesuré</v>
      </c>
      <c r="G65" s="42"/>
      <c r="H65" s="42"/>
      <c r="I65" s="43" t="str">
        <f aca="false">IF(A65="",IF(COUNTA(B65:E65,G65:H65)=0,"Non renseigné","À compléter"),IF(AND(COUNTIF(T_09_Benefices[ID unique],A65)=1,B65&lt;&gt;"",C65&lt;&gt;"",COUNT(D65:E65)=2,D65&gt;=0,G65&lt;&gt;"",H65="Vérifiée"),"Mesuré","À compléter"))</f>
        <v>Non renseigné</v>
      </c>
    </row>
    <row r="66" customFormat="false" ht="27" hidden="false" customHeight="true" outlineLevel="0" collapsed="false">
      <c r="A66" s="42"/>
      <c r="B66" s="42"/>
      <c r="C66" s="42"/>
      <c r="D66" s="42"/>
      <c r="E66" s="54"/>
      <c r="F66" s="55" t="str">
        <f aca="false">IF(COUNT(D66:E66)&lt;2,"Non mesuré",D66*E66)</f>
        <v>Non mesuré</v>
      </c>
      <c r="G66" s="42"/>
      <c r="H66" s="42"/>
      <c r="I66" s="43" t="str">
        <f aca="false">IF(A66="",IF(COUNTA(B66:E66,G66:H66)=0,"Non renseigné","À compléter"),IF(AND(COUNTIF(T_09_Benefices[ID unique],A66)=1,B66&lt;&gt;"",C66&lt;&gt;"",COUNT(D66:E66)=2,D66&gt;=0,G66&lt;&gt;"",H66="Vérifiée"),"Mesuré","À compléter"))</f>
        <v>Non renseigné</v>
      </c>
    </row>
    <row r="67" customFormat="false" ht="27" hidden="false" customHeight="true" outlineLevel="0" collapsed="false">
      <c r="A67" s="42"/>
      <c r="B67" s="42"/>
      <c r="C67" s="42"/>
      <c r="D67" s="42"/>
      <c r="E67" s="54"/>
      <c r="F67" s="55" t="str">
        <f aca="false">IF(COUNT(D67:E67)&lt;2,"Non mesuré",D67*E67)</f>
        <v>Non mesuré</v>
      </c>
      <c r="G67" s="42"/>
      <c r="H67" s="42"/>
      <c r="I67" s="43" t="str">
        <f aca="false">IF(A67="",IF(COUNTA(B67:E67,G67:H67)=0,"Non renseigné","À compléter"),IF(AND(COUNTIF(T_09_Benefices[ID unique],A67)=1,B67&lt;&gt;"",C67&lt;&gt;"",COUNT(D67:E67)=2,D67&gt;=0,G67&lt;&gt;"",H67="Vérifiée"),"Mesuré","À compléter"))</f>
        <v>Non renseigné</v>
      </c>
    </row>
    <row r="68" customFormat="false" ht="27" hidden="false" customHeight="true" outlineLevel="0" collapsed="false">
      <c r="A68" s="42"/>
      <c r="B68" s="42"/>
      <c r="C68" s="42"/>
      <c r="D68" s="42"/>
      <c r="E68" s="54"/>
      <c r="F68" s="55" t="str">
        <f aca="false">IF(COUNT(D68:E68)&lt;2,"Non mesuré",D68*E68)</f>
        <v>Non mesuré</v>
      </c>
      <c r="G68" s="42"/>
      <c r="H68" s="42"/>
      <c r="I68" s="43" t="str">
        <f aca="false">IF(A68="",IF(COUNTA(B68:E68,G68:H68)=0,"Non renseigné","À compléter"),IF(AND(COUNTIF(T_09_Benefices[ID unique],A68)=1,B68&lt;&gt;"",C68&lt;&gt;"",COUNT(D68:E68)=2,D68&gt;=0,G68&lt;&gt;"",H68="Vérifiée"),"Mesuré","À compléter"))</f>
        <v>Non renseigné</v>
      </c>
    </row>
    <row r="69" customFormat="false" ht="27" hidden="false" customHeight="true" outlineLevel="0" collapsed="false">
      <c r="A69" s="42"/>
      <c r="B69" s="42"/>
      <c r="C69" s="42"/>
      <c r="D69" s="42"/>
      <c r="E69" s="54"/>
      <c r="F69" s="55" t="str">
        <f aca="false">IF(COUNT(D69:E69)&lt;2,"Non mesuré",D69*E69)</f>
        <v>Non mesuré</v>
      </c>
      <c r="G69" s="42"/>
      <c r="H69" s="42"/>
      <c r="I69" s="43" t="str">
        <f aca="false">IF(A69="",IF(COUNTA(B69:E69,G69:H69)=0,"Non renseigné","À compléter"),IF(AND(COUNTIF(T_09_Benefices[ID unique],A69)=1,B69&lt;&gt;"",C69&lt;&gt;"",COUNT(D69:E69)=2,D69&gt;=0,G69&lt;&gt;"",H69="Vérifiée"),"Mesuré","À compléter"))</f>
        <v>Non renseigné</v>
      </c>
    </row>
    <row r="70" customFormat="false" ht="27" hidden="false" customHeight="true" outlineLevel="0" collapsed="false">
      <c r="A70" s="42"/>
      <c r="B70" s="42"/>
      <c r="C70" s="42"/>
      <c r="D70" s="42"/>
      <c r="E70" s="54"/>
      <c r="F70" s="55" t="str">
        <f aca="false">IF(COUNT(D70:E70)&lt;2,"Non mesuré",D70*E70)</f>
        <v>Non mesuré</v>
      </c>
      <c r="G70" s="42"/>
      <c r="H70" s="42"/>
      <c r="I70" s="43" t="str">
        <f aca="false">IF(A70="",IF(COUNTA(B70:E70,G70:H70)=0,"Non renseigné","À compléter"),IF(AND(COUNTIF(T_09_Benefices[ID unique],A70)=1,B70&lt;&gt;"",C70&lt;&gt;"",COUNT(D70:E70)=2,D70&gt;=0,G70&lt;&gt;"",H70="Vérifiée"),"Mesuré","À compléter"))</f>
        <v>Non renseigné</v>
      </c>
    </row>
    <row r="71" customFormat="false" ht="27" hidden="false" customHeight="true" outlineLevel="0" collapsed="false">
      <c r="A71" s="42"/>
      <c r="B71" s="42"/>
      <c r="C71" s="42"/>
      <c r="D71" s="42"/>
      <c r="E71" s="54"/>
      <c r="F71" s="55" t="str">
        <f aca="false">IF(COUNT(D71:E71)&lt;2,"Non mesuré",D71*E71)</f>
        <v>Non mesuré</v>
      </c>
      <c r="G71" s="42"/>
      <c r="H71" s="42"/>
      <c r="I71" s="43" t="str">
        <f aca="false">IF(A71="",IF(COUNTA(B71:E71,G71:H71)=0,"Non renseigné","À compléter"),IF(AND(COUNTIF(T_09_Benefices[ID unique],A71)=1,B71&lt;&gt;"",C71&lt;&gt;"",COUNT(D71:E71)=2,D71&gt;=0,G71&lt;&gt;"",H71="Vérifiée"),"Mesuré","À compléter"))</f>
        <v>Non renseigné</v>
      </c>
    </row>
    <row r="72" customFormat="false" ht="27" hidden="false" customHeight="true" outlineLevel="0" collapsed="false">
      <c r="A72" s="42"/>
      <c r="B72" s="42"/>
      <c r="C72" s="42"/>
      <c r="D72" s="42"/>
      <c r="E72" s="54"/>
      <c r="F72" s="55" t="str">
        <f aca="false">IF(COUNT(D72:E72)&lt;2,"Non mesuré",D72*E72)</f>
        <v>Non mesuré</v>
      </c>
      <c r="G72" s="42"/>
      <c r="H72" s="42"/>
      <c r="I72" s="43" t="str">
        <f aca="false">IF(A72="",IF(COUNTA(B72:E72,G72:H72)=0,"Non renseigné","À compléter"),IF(AND(COUNTIF(T_09_Benefices[ID unique],A72)=1,B72&lt;&gt;"",C72&lt;&gt;"",COUNT(D72:E72)=2,D72&gt;=0,G72&lt;&gt;"",H72="Vérifiée"),"Mesuré","À compléter"))</f>
        <v>Non renseigné</v>
      </c>
    </row>
    <row r="73" customFormat="false" ht="27" hidden="false" customHeight="true" outlineLevel="0" collapsed="false">
      <c r="A73" s="42"/>
      <c r="B73" s="42"/>
      <c r="C73" s="42"/>
      <c r="D73" s="42"/>
      <c r="E73" s="54"/>
      <c r="F73" s="55" t="str">
        <f aca="false">IF(COUNT(D73:E73)&lt;2,"Non mesuré",D73*E73)</f>
        <v>Non mesuré</v>
      </c>
      <c r="G73" s="42"/>
      <c r="H73" s="42"/>
      <c r="I73" s="43" t="str">
        <f aca="false">IF(A73="",IF(COUNTA(B73:E73,G73:H73)=0,"Non renseigné","À compléter"),IF(AND(COUNTIF(T_09_Benefices[ID unique],A73)=1,B73&lt;&gt;"",C73&lt;&gt;"",COUNT(D73:E73)=2,D73&gt;=0,G73&lt;&gt;"",H73="Vérifiée"),"Mesuré","À compléter"))</f>
        <v>Non renseigné</v>
      </c>
    </row>
    <row r="74" customFormat="false" ht="27" hidden="false" customHeight="true" outlineLevel="0" collapsed="false">
      <c r="A74" s="42"/>
      <c r="B74" s="42"/>
      <c r="C74" s="42"/>
      <c r="D74" s="42"/>
      <c r="E74" s="54"/>
      <c r="F74" s="55" t="str">
        <f aca="false">IF(COUNT(D74:E74)&lt;2,"Non mesuré",D74*E74)</f>
        <v>Non mesuré</v>
      </c>
      <c r="G74" s="42"/>
      <c r="H74" s="42"/>
      <c r="I74" s="43" t="str">
        <f aca="false">IF(A74="",IF(COUNTA(B74:E74,G74:H74)=0,"Non renseigné","À compléter"),IF(AND(COUNTIF(T_09_Benefices[ID unique],A74)=1,B74&lt;&gt;"",C74&lt;&gt;"",COUNT(D74:E74)=2,D74&gt;=0,G74&lt;&gt;"",H74="Vérifiée"),"Mesuré","À compléter"))</f>
        <v>Non renseigné</v>
      </c>
    </row>
    <row r="75" customFormat="false" ht="27" hidden="false" customHeight="true" outlineLevel="0" collapsed="false">
      <c r="A75" s="42"/>
      <c r="B75" s="42"/>
      <c r="C75" s="42"/>
      <c r="D75" s="42"/>
      <c r="E75" s="54"/>
      <c r="F75" s="55" t="str">
        <f aca="false">IF(COUNT(D75:E75)&lt;2,"Non mesuré",D75*E75)</f>
        <v>Non mesuré</v>
      </c>
      <c r="G75" s="42"/>
      <c r="H75" s="42"/>
      <c r="I75" s="43" t="str">
        <f aca="false">IF(A75="",IF(COUNTA(B75:E75,G75:H75)=0,"Non renseigné","À compléter"),IF(AND(COUNTIF(T_09_Benefices[ID unique],A75)=1,B75&lt;&gt;"",C75&lt;&gt;"",COUNT(D75:E75)=2,D75&gt;=0,G75&lt;&gt;"",H75="Vérifiée"),"Mesuré","À compléter"))</f>
        <v>Non renseigné</v>
      </c>
    </row>
    <row r="76" customFormat="false" ht="27" hidden="false" customHeight="true" outlineLevel="0" collapsed="false">
      <c r="A76" s="42"/>
      <c r="B76" s="42"/>
      <c r="C76" s="42"/>
      <c r="D76" s="42"/>
      <c r="E76" s="54"/>
      <c r="F76" s="55" t="str">
        <f aca="false">IF(COUNT(D76:E76)&lt;2,"Non mesuré",D76*E76)</f>
        <v>Non mesuré</v>
      </c>
      <c r="G76" s="42"/>
      <c r="H76" s="42"/>
      <c r="I76" s="43" t="str">
        <f aca="false">IF(A76="",IF(COUNTA(B76:E76,G76:H76)=0,"Non renseigné","À compléter"),IF(AND(COUNTIF(T_09_Benefices[ID unique],A76)=1,B76&lt;&gt;"",C76&lt;&gt;"",COUNT(D76:E76)=2,D76&gt;=0,G76&lt;&gt;"",H76="Vérifiée"),"Mesuré","À compléter"))</f>
        <v>Non renseigné</v>
      </c>
    </row>
    <row r="77" customFormat="false" ht="27" hidden="false" customHeight="true" outlineLevel="0" collapsed="false">
      <c r="A77" s="42"/>
      <c r="B77" s="42"/>
      <c r="C77" s="42"/>
      <c r="D77" s="42"/>
      <c r="E77" s="54"/>
      <c r="F77" s="55" t="str">
        <f aca="false">IF(COUNT(D77:E77)&lt;2,"Non mesuré",D77*E77)</f>
        <v>Non mesuré</v>
      </c>
      <c r="G77" s="42"/>
      <c r="H77" s="42"/>
      <c r="I77" s="43" t="str">
        <f aca="false">IF(A77="",IF(COUNTA(B77:E77,G77:H77)=0,"Non renseigné","À compléter"),IF(AND(COUNTIF(T_09_Benefices[ID unique],A77)=1,B77&lt;&gt;"",C77&lt;&gt;"",COUNT(D77:E77)=2,D77&gt;=0,G77&lt;&gt;"",H77="Vérifiée"),"Mesuré","À compléter"))</f>
        <v>Non renseigné</v>
      </c>
    </row>
    <row r="78" customFormat="false" ht="27" hidden="false" customHeight="true" outlineLevel="0" collapsed="false">
      <c r="A78" s="42"/>
      <c r="B78" s="42"/>
      <c r="C78" s="42"/>
      <c r="D78" s="42"/>
      <c r="E78" s="54"/>
      <c r="F78" s="55" t="str">
        <f aca="false">IF(COUNT(D78:E78)&lt;2,"Non mesuré",D78*E78)</f>
        <v>Non mesuré</v>
      </c>
      <c r="G78" s="42"/>
      <c r="H78" s="42"/>
      <c r="I78" s="43" t="str">
        <f aca="false">IF(A78="",IF(COUNTA(B78:E78,G78:H78)=0,"Non renseigné","À compléter"),IF(AND(COUNTIF(T_09_Benefices[ID unique],A78)=1,B78&lt;&gt;"",C78&lt;&gt;"",COUNT(D78:E78)=2,D78&gt;=0,G78&lt;&gt;"",H78="Vérifiée"),"Mesuré","À compléter"))</f>
        <v>Non renseigné</v>
      </c>
    </row>
    <row r="79" customFormat="false" ht="27" hidden="false" customHeight="true" outlineLevel="0" collapsed="false">
      <c r="A79" s="42"/>
      <c r="B79" s="42"/>
      <c r="C79" s="42"/>
      <c r="D79" s="42"/>
      <c r="E79" s="54"/>
      <c r="F79" s="55" t="str">
        <f aca="false">IF(COUNT(D79:E79)&lt;2,"Non mesuré",D79*E79)</f>
        <v>Non mesuré</v>
      </c>
      <c r="G79" s="42"/>
      <c r="H79" s="42"/>
      <c r="I79" s="43" t="str">
        <f aca="false">IF(A79="",IF(COUNTA(B79:E79,G79:H79)=0,"Non renseigné","À compléter"),IF(AND(COUNTIF(T_09_Benefices[ID unique],A79)=1,B79&lt;&gt;"",C79&lt;&gt;"",COUNT(D79:E79)=2,D79&gt;=0,G79&lt;&gt;"",H79="Vérifiée"),"Mesuré","À compléter"))</f>
        <v>Non renseigné</v>
      </c>
    </row>
    <row r="80" customFormat="false" ht="27" hidden="false" customHeight="true" outlineLevel="0" collapsed="false">
      <c r="A80" s="42"/>
      <c r="B80" s="42"/>
      <c r="C80" s="42"/>
      <c r="D80" s="42"/>
      <c r="E80" s="54"/>
      <c r="F80" s="55" t="str">
        <f aca="false">IF(COUNT(D80:E80)&lt;2,"Non mesuré",D80*E80)</f>
        <v>Non mesuré</v>
      </c>
      <c r="G80" s="42"/>
      <c r="H80" s="42"/>
      <c r="I80" s="43" t="str">
        <f aca="false">IF(A80="",IF(COUNTA(B80:E80,G80:H80)=0,"Non renseigné","À compléter"),IF(AND(COUNTIF(T_09_Benefices[ID unique],A80)=1,B80&lt;&gt;"",C80&lt;&gt;"",COUNT(D80:E80)=2,D80&gt;=0,G80&lt;&gt;"",H80="Vérifiée"),"Mesuré","À compléter"))</f>
        <v>Non renseigné</v>
      </c>
    </row>
    <row r="81" customFormat="false" ht="27" hidden="false" customHeight="true" outlineLevel="0" collapsed="false">
      <c r="A81" s="42"/>
      <c r="B81" s="42"/>
      <c r="C81" s="42"/>
      <c r="D81" s="42"/>
      <c r="E81" s="54"/>
      <c r="F81" s="55" t="str">
        <f aca="false">IF(COUNT(D81:E81)&lt;2,"Non mesuré",D81*E81)</f>
        <v>Non mesuré</v>
      </c>
      <c r="G81" s="42"/>
      <c r="H81" s="42"/>
      <c r="I81" s="43" t="str">
        <f aca="false">IF(A81="",IF(COUNTA(B81:E81,G81:H81)=0,"Non renseigné","À compléter"),IF(AND(COUNTIF(T_09_Benefices[ID unique],A81)=1,B81&lt;&gt;"",C81&lt;&gt;"",COUNT(D81:E81)=2,D81&gt;=0,G81&lt;&gt;"",H81="Vérifiée"),"Mesuré","À compléter"))</f>
        <v>Non renseigné</v>
      </c>
    </row>
    <row r="82" customFormat="false" ht="27" hidden="false" customHeight="true" outlineLevel="0" collapsed="false">
      <c r="A82" s="42"/>
      <c r="B82" s="42"/>
      <c r="C82" s="42"/>
      <c r="D82" s="42"/>
      <c r="E82" s="54"/>
      <c r="F82" s="55" t="str">
        <f aca="false">IF(COUNT(D82:E82)&lt;2,"Non mesuré",D82*E82)</f>
        <v>Non mesuré</v>
      </c>
      <c r="G82" s="42"/>
      <c r="H82" s="42"/>
      <c r="I82" s="43" t="str">
        <f aca="false">IF(A82="",IF(COUNTA(B82:E82,G82:H82)=0,"Non renseigné","À compléter"),IF(AND(COUNTIF(T_09_Benefices[ID unique],A82)=1,B82&lt;&gt;"",C82&lt;&gt;"",COUNT(D82:E82)=2,D82&gt;=0,G82&lt;&gt;"",H82="Vérifiée"),"Mesuré","À compléter"))</f>
        <v>Non renseigné</v>
      </c>
    </row>
    <row r="83" customFormat="false" ht="27" hidden="false" customHeight="true" outlineLevel="0" collapsed="false">
      <c r="A83" s="42"/>
      <c r="B83" s="42"/>
      <c r="C83" s="42"/>
      <c r="D83" s="42"/>
      <c r="E83" s="54"/>
      <c r="F83" s="55" t="str">
        <f aca="false">IF(COUNT(D83:E83)&lt;2,"Non mesuré",D83*E83)</f>
        <v>Non mesuré</v>
      </c>
      <c r="G83" s="42"/>
      <c r="H83" s="42"/>
      <c r="I83" s="43" t="str">
        <f aca="false">IF(A83="",IF(COUNTA(B83:E83,G83:H83)=0,"Non renseigné","À compléter"),IF(AND(COUNTIF(T_09_Benefices[ID unique],A83)=1,B83&lt;&gt;"",C83&lt;&gt;"",COUNT(D83:E83)=2,D83&gt;=0,G83&lt;&gt;"",H83="Vérifiée"),"Mesuré","À compléter"))</f>
        <v>Non renseigné</v>
      </c>
    </row>
    <row r="84" customFormat="false" ht="27" hidden="false" customHeight="true" outlineLevel="0" collapsed="false">
      <c r="A84" s="42"/>
      <c r="B84" s="42"/>
      <c r="C84" s="42"/>
      <c r="D84" s="42"/>
      <c r="E84" s="54"/>
      <c r="F84" s="55" t="str">
        <f aca="false">IF(COUNT(D84:E84)&lt;2,"Non mesuré",D84*E84)</f>
        <v>Non mesuré</v>
      </c>
      <c r="G84" s="42"/>
      <c r="H84" s="42"/>
      <c r="I84" s="43" t="str">
        <f aca="false">IF(A84="",IF(COUNTA(B84:E84,G84:H84)=0,"Non renseigné","À compléter"),IF(AND(COUNTIF(T_09_Benefices[ID unique],A84)=1,B84&lt;&gt;"",C84&lt;&gt;"",COUNT(D84:E84)=2,D84&gt;=0,G84&lt;&gt;"",H84="Vérifiée"),"Mesuré","À compléter"))</f>
        <v>Non renseigné</v>
      </c>
    </row>
    <row r="85" customFormat="false" ht="27" hidden="false" customHeight="true" outlineLevel="0" collapsed="false">
      <c r="A85" s="42"/>
      <c r="B85" s="42"/>
      <c r="C85" s="42"/>
      <c r="D85" s="42"/>
      <c r="E85" s="54"/>
      <c r="F85" s="55" t="str">
        <f aca="false">IF(COUNT(D85:E85)&lt;2,"Non mesuré",D85*E85)</f>
        <v>Non mesuré</v>
      </c>
      <c r="G85" s="42"/>
      <c r="H85" s="42"/>
      <c r="I85" s="43" t="str">
        <f aca="false">IF(A85="",IF(COUNTA(B85:E85,G85:H85)=0,"Non renseigné","À compléter"),IF(AND(COUNTIF(T_09_Benefices[ID unique],A85)=1,B85&lt;&gt;"",C85&lt;&gt;"",COUNT(D85:E85)=2,D85&gt;=0,G85&lt;&gt;"",H85="Vérifiée"),"Mesuré","À compléter"))</f>
        <v>Non renseigné</v>
      </c>
    </row>
    <row r="86" customFormat="false" ht="27" hidden="false" customHeight="true" outlineLevel="0" collapsed="false">
      <c r="A86" s="42"/>
      <c r="B86" s="42"/>
      <c r="C86" s="42"/>
      <c r="D86" s="42"/>
      <c r="E86" s="54"/>
      <c r="F86" s="55" t="str">
        <f aca="false">IF(COUNT(D86:E86)&lt;2,"Non mesuré",D86*E86)</f>
        <v>Non mesuré</v>
      </c>
      <c r="G86" s="42"/>
      <c r="H86" s="42"/>
      <c r="I86" s="43" t="str">
        <f aca="false">IF(A86="",IF(COUNTA(B86:E86,G86:H86)=0,"Non renseigné","À compléter"),IF(AND(COUNTIF(T_09_Benefices[ID unique],A86)=1,B86&lt;&gt;"",C86&lt;&gt;"",COUNT(D86:E86)=2,D86&gt;=0,G86&lt;&gt;"",H86="Vérifiée"),"Mesuré","À compléter"))</f>
        <v>Non renseigné</v>
      </c>
    </row>
    <row r="87" customFormat="false" ht="27" hidden="false" customHeight="true" outlineLevel="0" collapsed="false">
      <c r="A87" s="42"/>
      <c r="B87" s="42"/>
      <c r="C87" s="42"/>
      <c r="D87" s="42"/>
      <c r="E87" s="54"/>
      <c r="F87" s="55" t="str">
        <f aca="false">IF(COUNT(D87:E87)&lt;2,"Non mesuré",D87*E87)</f>
        <v>Non mesuré</v>
      </c>
      <c r="G87" s="42"/>
      <c r="H87" s="42"/>
      <c r="I87" s="43" t="str">
        <f aca="false">IF(A87="",IF(COUNTA(B87:E87,G87:H87)=0,"Non renseigné","À compléter"),IF(AND(COUNTIF(T_09_Benefices[ID unique],A87)=1,B87&lt;&gt;"",C87&lt;&gt;"",COUNT(D87:E87)=2,D87&gt;=0,G87&lt;&gt;"",H87="Vérifiée"),"Mesuré","À compléter"))</f>
        <v>Non renseigné</v>
      </c>
    </row>
    <row r="88" customFormat="false" ht="27" hidden="false" customHeight="true" outlineLevel="0" collapsed="false">
      <c r="A88" s="42"/>
      <c r="B88" s="42"/>
      <c r="C88" s="42"/>
      <c r="D88" s="42"/>
      <c r="E88" s="54"/>
      <c r="F88" s="55" t="str">
        <f aca="false">IF(COUNT(D88:E88)&lt;2,"Non mesuré",D88*E88)</f>
        <v>Non mesuré</v>
      </c>
      <c r="G88" s="42"/>
      <c r="H88" s="42"/>
      <c r="I88" s="43" t="str">
        <f aca="false">IF(A88="",IF(COUNTA(B88:E88,G88:H88)=0,"Non renseigné","À compléter"),IF(AND(COUNTIF(T_09_Benefices[ID unique],A88)=1,B88&lt;&gt;"",C88&lt;&gt;"",COUNT(D88:E88)=2,D88&gt;=0,G88&lt;&gt;"",H88="Vérifiée"),"Mesuré","À compléter"))</f>
        <v>Non renseigné</v>
      </c>
    </row>
    <row r="89" customFormat="false" ht="27" hidden="false" customHeight="true" outlineLevel="0" collapsed="false">
      <c r="A89" s="42"/>
      <c r="B89" s="42"/>
      <c r="C89" s="42"/>
      <c r="D89" s="42"/>
      <c r="E89" s="54"/>
      <c r="F89" s="55" t="str">
        <f aca="false">IF(COUNT(D89:E89)&lt;2,"Non mesuré",D89*E89)</f>
        <v>Non mesuré</v>
      </c>
      <c r="G89" s="42"/>
      <c r="H89" s="42"/>
      <c r="I89" s="43" t="str">
        <f aca="false">IF(A89="",IF(COUNTA(B89:E89,G89:H89)=0,"Non renseigné","À compléter"),IF(AND(COUNTIF(T_09_Benefices[ID unique],A89)=1,B89&lt;&gt;"",C89&lt;&gt;"",COUNT(D89:E89)=2,D89&gt;=0,G89&lt;&gt;"",H89="Vérifiée"),"Mesuré","À compléter"))</f>
        <v>Non renseigné</v>
      </c>
    </row>
    <row r="90" customFormat="false" ht="27" hidden="false" customHeight="true" outlineLevel="0" collapsed="false">
      <c r="A90" s="42"/>
      <c r="B90" s="42"/>
      <c r="C90" s="42"/>
      <c r="D90" s="42"/>
      <c r="E90" s="54"/>
      <c r="F90" s="55" t="str">
        <f aca="false">IF(COUNT(D90:E90)&lt;2,"Non mesuré",D90*E90)</f>
        <v>Non mesuré</v>
      </c>
      <c r="G90" s="42"/>
      <c r="H90" s="42"/>
      <c r="I90" s="43" t="str">
        <f aca="false">IF(A90="",IF(COUNTA(B90:E90,G90:H90)=0,"Non renseigné","À compléter"),IF(AND(COUNTIF(T_09_Benefices[ID unique],A90)=1,B90&lt;&gt;"",C90&lt;&gt;"",COUNT(D90:E90)=2,D90&gt;=0,G90&lt;&gt;"",H90="Vérifiée"),"Mesuré","À compléter"))</f>
        <v>Non renseigné</v>
      </c>
    </row>
    <row r="91" customFormat="false" ht="27" hidden="false" customHeight="true" outlineLevel="0" collapsed="false">
      <c r="A91" s="42"/>
      <c r="B91" s="42"/>
      <c r="C91" s="42"/>
      <c r="D91" s="42"/>
      <c r="E91" s="54"/>
      <c r="F91" s="55" t="str">
        <f aca="false">IF(COUNT(D91:E91)&lt;2,"Non mesuré",D91*E91)</f>
        <v>Non mesuré</v>
      </c>
      <c r="G91" s="42"/>
      <c r="H91" s="42"/>
      <c r="I91" s="43" t="str">
        <f aca="false">IF(A91="",IF(COUNTA(B91:E91,G91:H91)=0,"Non renseigné","À compléter"),IF(AND(COUNTIF(T_09_Benefices[ID unique],A91)=1,B91&lt;&gt;"",C91&lt;&gt;"",COUNT(D91:E91)=2,D91&gt;=0,G91&lt;&gt;"",H91="Vérifiée"),"Mesuré","À compléter"))</f>
        <v>Non renseigné</v>
      </c>
    </row>
    <row r="92" customFormat="false" ht="27" hidden="false" customHeight="true" outlineLevel="0" collapsed="false">
      <c r="A92" s="42"/>
      <c r="B92" s="42"/>
      <c r="C92" s="42"/>
      <c r="D92" s="42"/>
      <c r="E92" s="54"/>
      <c r="F92" s="55" t="str">
        <f aca="false">IF(COUNT(D92:E92)&lt;2,"Non mesuré",D92*E92)</f>
        <v>Non mesuré</v>
      </c>
      <c r="G92" s="42"/>
      <c r="H92" s="42"/>
      <c r="I92" s="43" t="str">
        <f aca="false">IF(A92="",IF(COUNTA(B92:E92,G92:H92)=0,"Non renseigné","À compléter"),IF(AND(COUNTIF(T_09_Benefices[ID unique],A92)=1,B92&lt;&gt;"",C92&lt;&gt;"",COUNT(D92:E92)=2,D92&gt;=0,G92&lt;&gt;"",H92="Vérifiée"),"Mesuré","À compléter"))</f>
        <v>Non renseigné</v>
      </c>
    </row>
    <row r="93" customFormat="false" ht="27" hidden="false" customHeight="true" outlineLevel="0" collapsed="false">
      <c r="A93" s="42"/>
      <c r="B93" s="42"/>
      <c r="C93" s="42"/>
      <c r="D93" s="42"/>
      <c r="E93" s="54"/>
      <c r="F93" s="55" t="str">
        <f aca="false">IF(COUNT(D93:E93)&lt;2,"Non mesuré",D93*E93)</f>
        <v>Non mesuré</v>
      </c>
      <c r="G93" s="42"/>
      <c r="H93" s="42"/>
      <c r="I93" s="43" t="str">
        <f aca="false">IF(A93="",IF(COUNTA(B93:E93,G93:H93)=0,"Non renseigné","À compléter"),IF(AND(COUNTIF(T_09_Benefices[ID unique],A93)=1,B93&lt;&gt;"",C93&lt;&gt;"",COUNT(D93:E93)=2,D93&gt;=0,G93&lt;&gt;"",H93="Vérifiée"),"Mesuré","À compléter"))</f>
        <v>Non renseigné</v>
      </c>
    </row>
    <row r="94" customFormat="false" ht="27" hidden="false" customHeight="true" outlineLevel="0" collapsed="false">
      <c r="A94" s="42"/>
      <c r="B94" s="42"/>
      <c r="C94" s="42"/>
      <c r="D94" s="42"/>
      <c r="E94" s="54"/>
      <c r="F94" s="55" t="str">
        <f aca="false">IF(COUNT(D94:E94)&lt;2,"Non mesuré",D94*E94)</f>
        <v>Non mesuré</v>
      </c>
      <c r="G94" s="42"/>
      <c r="H94" s="42"/>
      <c r="I94" s="43" t="str">
        <f aca="false">IF(A94="",IF(COUNTA(B94:E94,G94:H94)=0,"Non renseigné","À compléter"),IF(AND(COUNTIF(T_09_Benefices[ID unique],A94)=1,B94&lt;&gt;"",C94&lt;&gt;"",COUNT(D94:E94)=2,D94&gt;=0,G94&lt;&gt;"",H94="Vérifiée"),"Mesuré","À compléter"))</f>
        <v>Non renseigné</v>
      </c>
    </row>
    <row r="95" customFormat="false" ht="27" hidden="false" customHeight="true" outlineLevel="0" collapsed="false">
      <c r="A95" s="42"/>
      <c r="B95" s="42"/>
      <c r="C95" s="42"/>
      <c r="D95" s="42"/>
      <c r="E95" s="54"/>
      <c r="F95" s="55" t="str">
        <f aca="false">IF(COUNT(D95:E95)&lt;2,"Non mesuré",D95*E95)</f>
        <v>Non mesuré</v>
      </c>
      <c r="G95" s="42"/>
      <c r="H95" s="42"/>
      <c r="I95" s="43" t="str">
        <f aca="false">IF(A95="",IF(COUNTA(B95:E95,G95:H95)=0,"Non renseigné","À compléter"),IF(AND(COUNTIF(T_09_Benefices[ID unique],A95)=1,B95&lt;&gt;"",C95&lt;&gt;"",COUNT(D95:E95)=2,D95&gt;=0,G95&lt;&gt;"",H95="Vérifiée"),"Mesuré","À compléter"))</f>
        <v>Non renseigné</v>
      </c>
    </row>
    <row r="96" customFormat="false" ht="27" hidden="false" customHeight="true" outlineLevel="0" collapsed="false">
      <c r="A96" s="42"/>
      <c r="B96" s="42"/>
      <c r="C96" s="42"/>
      <c r="D96" s="42"/>
      <c r="E96" s="54"/>
      <c r="F96" s="55" t="str">
        <f aca="false">IF(COUNT(D96:E96)&lt;2,"Non mesuré",D96*E96)</f>
        <v>Non mesuré</v>
      </c>
      <c r="G96" s="42"/>
      <c r="H96" s="42"/>
      <c r="I96" s="43" t="str">
        <f aca="false">IF(A96="",IF(COUNTA(B96:E96,G96:H96)=0,"Non renseigné","À compléter"),IF(AND(COUNTIF(T_09_Benefices[ID unique],A96)=1,B96&lt;&gt;"",C96&lt;&gt;"",COUNT(D96:E96)=2,D96&gt;=0,G96&lt;&gt;"",H96="Vérifiée"),"Mesuré","À compléter"))</f>
        <v>Non renseigné</v>
      </c>
    </row>
    <row r="97" customFormat="false" ht="27" hidden="false" customHeight="true" outlineLevel="0" collapsed="false">
      <c r="A97" s="42"/>
      <c r="B97" s="42"/>
      <c r="C97" s="42"/>
      <c r="D97" s="42"/>
      <c r="E97" s="54"/>
      <c r="F97" s="55" t="str">
        <f aca="false">IF(COUNT(D97:E97)&lt;2,"Non mesuré",D97*E97)</f>
        <v>Non mesuré</v>
      </c>
      <c r="G97" s="42"/>
      <c r="H97" s="42"/>
      <c r="I97" s="43" t="str">
        <f aca="false">IF(A97="",IF(COUNTA(B97:E97,G97:H97)=0,"Non renseigné","À compléter"),IF(AND(COUNTIF(T_09_Benefices[ID unique],A97)=1,B97&lt;&gt;"",C97&lt;&gt;"",COUNT(D97:E97)=2,D97&gt;=0,G97&lt;&gt;"",H97="Vérifiée"),"Mesuré","À compléter"))</f>
        <v>Non renseigné</v>
      </c>
    </row>
    <row r="98" customFormat="false" ht="27" hidden="false" customHeight="true" outlineLevel="0" collapsed="false">
      <c r="A98" s="42"/>
      <c r="B98" s="42"/>
      <c r="C98" s="42"/>
      <c r="D98" s="42"/>
      <c r="E98" s="54"/>
      <c r="F98" s="55" t="str">
        <f aca="false">IF(COUNT(D98:E98)&lt;2,"Non mesuré",D98*E98)</f>
        <v>Non mesuré</v>
      </c>
      <c r="G98" s="42"/>
      <c r="H98" s="42"/>
      <c r="I98" s="43" t="str">
        <f aca="false">IF(A98="",IF(COUNTA(B98:E98,G98:H98)=0,"Non renseigné","À compléter"),IF(AND(COUNTIF(T_09_Benefices[ID unique],A98)=1,B98&lt;&gt;"",C98&lt;&gt;"",COUNT(D98:E98)=2,D98&gt;=0,G98&lt;&gt;"",H98="Vérifiée"),"Mesuré","À compléter"))</f>
        <v>Non renseigné</v>
      </c>
    </row>
    <row r="99" customFormat="false" ht="27" hidden="false" customHeight="true" outlineLevel="0" collapsed="false">
      <c r="A99" s="42"/>
      <c r="B99" s="42"/>
      <c r="C99" s="42"/>
      <c r="D99" s="42"/>
      <c r="E99" s="54"/>
      <c r="F99" s="55" t="str">
        <f aca="false">IF(COUNT(D99:E99)&lt;2,"Non mesuré",D99*E99)</f>
        <v>Non mesuré</v>
      </c>
      <c r="G99" s="42"/>
      <c r="H99" s="42"/>
      <c r="I99" s="43" t="str">
        <f aca="false">IF(A99="",IF(COUNTA(B99:E99,G99:H99)=0,"Non renseigné","À compléter"),IF(AND(COUNTIF(T_09_Benefices[ID unique],A99)=1,B99&lt;&gt;"",C99&lt;&gt;"",COUNT(D99:E99)=2,D99&gt;=0,G99&lt;&gt;"",H99="Vérifiée"),"Mesuré","À compléter"))</f>
        <v>Non renseigné</v>
      </c>
    </row>
    <row r="100" customFormat="false" ht="27" hidden="false" customHeight="true" outlineLevel="0" collapsed="false">
      <c r="A100" s="42"/>
      <c r="B100" s="42"/>
      <c r="C100" s="42"/>
      <c r="D100" s="42"/>
      <c r="E100" s="54"/>
      <c r="F100" s="55" t="str">
        <f aca="false">IF(COUNT(D100:E100)&lt;2,"Non mesuré",D100*E100)</f>
        <v>Non mesuré</v>
      </c>
      <c r="G100" s="42"/>
      <c r="H100" s="42"/>
      <c r="I100" s="43" t="str">
        <f aca="false">IF(A100="",IF(COUNTA(B100:E100,G100:H100)=0,"Non renseigné","À compléter"),IF(AND(COUNTIF(T_09_Benefices[ID unique],A100)=1,B100&lt;&gt;"",C100&lt;&gt;"",COUNT(D100:E100)=2,D100&gt;=0,G100&lt;&gt;"",H100="Vérifiée"),"Mesuré","À compléter"))</f>
        <v>Non renseigné</v>
      </c>
    </row>
    <row r="101" customFormat="false" ht="27" hidden="false" customHeight="true" outlineLevel="0" collapsed="false">
      <c r="A101" s="42"/>
      <c r="B101" s="42"/>
      <c r="C101" s="42"/>
      <c r="D101" s="42"/>
      <c r="E101" s="54"/>
      <c r="F101" s="55" t="str">
        <f aca="false">IF(COUNT(D101:E101)&lt;2,"Non mesuré",D101*E101)</f>
        <v>Non mesuré</v>
      </c>
      <c r="G101" s="42"/>
      <c r="H101" s="42"/>
      <c r="I101" s="43" t="str">
        <f aca="false">IF(A101="",IF(COUNTA(B101:E101,G101:H101)=0,"Non renseigné","À compléter"),IF(AND(COUNTIF(T_09_Benefices[ID unique],A101)=1,B101&lt;&gt;"",C101&lt;&gt;"",COUNT(D101:E101)=2,D101&gt;=0,G101&lt;&gt;"",H101="Vérifiée"),"Mesuré","À compléter"))</f>
        <v>Non renseigné</v>
      </c>
    </row>
    <row r="102" customFormat="false" ht="27" hidden="false" customHeight="true" outlineLevel="0" collapsed="false">
      <c r="A102" s="42"/>
      <c r="B102" s="42"/>
      <c r="C102" s="42"/>
      <c r="D102" s="42"/>
      <c r="E102" s="54"/>
      <c r="F102" s="55" t="str">
        <f aca="false">IF(COUNT(D102:E102)&lt;2,"Non mesuré",D102*E102)</f>
        <v>Non mesuré</v>
      </c>
      <c r="G102" s="42"/>
      <c r="H102" s="42"/>
      <c r="I102" s="43" t="str">
        <f aca="false">IF(A102="",IF(COUNTA(B102:E102,G102:H102)=0,"Non renseigné","À compléter"),IF(AND(COUNTIF(T_09_Benefices[ID unique],A102)=1,B102&lt;&gt;"",C102&lt;&gt;"",COUNT(D102:E102)=2,D102&gt;=0,G102&lt;&gt;"",H102="Vérifiée"),"Mesuré","À compléter"))</f>
        <v>Non renseigné</v>
      </c>
    </row>
    <row r="103" customFormat="false" ht="27" hidden="false" customHeight="true" outlineLevel="0" collapsed="false">
      <c r="A103" s="42"/>
      <c r="B103" s="42"/>
      <c r="C103" s="42"/>
      <c r="D103" s="42"/>
      <c r="E103" s="54"/>
      <c r="F103" s="55" t="str">
        <f aca="false">IF(COUNT(D103:E103)&lt;2,"Non mesuré",D103*E103)</f>
        <v>Non mesuré</v>
      </c>
      <c r="G103" s="42"/>
      <c r="H103" s="42"/>
      <c r="I103" s="43" t="str">
        <f aca="false">IF(A103="",IF(COUNTA(B103:E103,G103:H103)=0,"Non renseigné","À compléter"),IF(AND(COUNTIF(T_09_Benefices[ID unique],A103)=1,B103&lt;&gt;"",C103&lt;&gt;"",COUNT(D103:E103)=2,D103&gt;=0,G103&lt;&gt;"",H103="Vérifiée"),"Mesuré","À compléter"))</f>
        <v>Non renseigné</v>
      </c>
    </row>
    <row r="104" customFormat="false" ht="27" hidden="false" customHeight="true" outlineLevel="0" collapsed="false">
      <c r="A104" s="42"/>
      <c r="B104" s="42"/>
      <c r="C104" s="42"/>
      <c r="D104" s="42"/>
      <c r="E104" s="54"/>
      <c r="F104" s="55" t="str">
        <f aca="false">IF(COUNT(D104:E104)&lt;2,"Non mesuré",D104*E104)</f>
        <v>Non mesuré</v>
      </c>
      <c r="G104" s="42"/>
      <c r="H104" s="42"/>
      <c r="I104" s="43" t="str">
        <f aca="false">IF(A104="",IF(COUNTA(B104:E104,G104:H104)=0,"Non renseigné","À compléter"),IF(AND(COUNTIF(T_09_Benefices[ID unique],A104)=1,B104&lt;&gt;"",C104&lt;&gt;"",COUNT(D104:E104)=2,D104&gt;=0,G104&lt;&gt;"",H104="Vérifiée"),"Mesuré","À compléter"))</f>
        <v>Non renseigné</v>
      </c>
    </row>
    <row r="105" customFormat="false" ht="27" hidden="false" customHeight="true" outlineLevel="0" collapsed="false">
      <c r="A105" s="42"/>
      <c r="B105" s="42"/>
      <c r="C105" s="42"/>
      <c r="D105" s="42"/>
      <c r="E105" s="54"/>
      <c r="F105" s="55" t="str">
        <f aca="false">IF(COUNT(D105:E105)&lt;2,"Non mesuré",D105*E105)</f>
        <v>Non mesuré</v>
      </c>
      <c r="G105" s="42"/>
      <c r="H105" s="42"/>
      <c r="I105" s="43" t="str">
        <f aca="false">IF(A105="",IF(COUNTA(B105:E105,G105:H105)=0,"Non renseigné","À compléter"),IF(AND(COUNTIF(T_09_Benefices[ID unique],A105)=1,B105&lt;&gt;"",C105&lt;&gt;"",COUNT(D105:E105)=2,D105&gt;=0,G105&lt;&gt;"",H105="Vérifiée"),"Mesuré","À compléter"))</f>
        <v>Non renseigné</v>
      </c>
    </row>
    <row r="106" customFormat="false" ht="27" hidden="false" customHeight="true" outlineLevel="0" collapsed="false">
      <c r="A106" s="42"/>
      <c r="B106" s="42"/>
      <c r="C106" s="42"/>
      <c r="D106" s="42"/>
      <c r="E106" s="54"/>
      <c r="F106" s="55" t="str">
        <f aca="false">IF(COUNT(D106:E106)&lt;2,"Non mesuré",D106*E106)</f>
        <v>Non mesuré</v>
      </c>
      <c r="G106" s="42"/>
      <c r="H106" s="42"/>
      <c r="I106" s="43" t="str">
        <f aca="false">IF(A106="",IF(COUNTA(B106:E106,G106:H106)=0,"Non renseigné","À compléter"),IF(AND(COUNTIF(T_09_Benefices[ID unique],A106)=1,B106&lt;&gt;"",C106&lt;&gt;"",COUNT(D106:E106)=2,D106&gt;=0,G106&lt;&gt;"",H106="Vérifiée"),"Mesuré","À compléter"))</f>
        <v>Non renseigné</v>
      </c>
    </row>
    <row r="107" customFormat="false" ht="27" hidden="false" customHeight="true" outlineLevel="0" collapsed="false">
      <c r="A107" s="42"/>
      <c r="B107" s="42"/>
      <c r="C107" s="42"/>
      <c r="D107" s="42"/>
      <c r="E107" s="54"/>
      <c r="F107" s="55" t="str">
        <f aca="false">IF(COUNT(D107:E107)&lt;2,"Non mesuré",D107*E107)</f>
        <v>Non mesuré</v>
      </c>
      <c r="G107" s="42"/>
      <c r="H107" s="42"/>
      <c r="I107" s="43" t="str">
        <f aca="false">IF(A107="",IF(COUNTA(B107:E107,G107:H107)=0,"Non renseigné","À compléter"),IF(AND(COUNTIF(T_09_Benefices[ID unique],A107)=1,B107&lt;&gt;"",C107&lt;&gt;"",COUNT(D107:E107)=2,D107&gt;=0,G107&lt;&gt;"",H107="Vérifiée"),"Mesuré","À compléter"))</f>
        <v>Non renseigné</v>
      </c>
    </row>
    <row r="108" customFormat="false" ht="27" hidden="false" customHeight="true" outlineLevel="0" collapsed="false">
      <c r="A108" s="42"/>
      <c r="B108" s="42"/>
      <c r="C108" s="42"/>
      <c r="D108" s="42"/>
      <c r="E108" s="54"/>
      <c r="F108" s="55" t="str">
        <f aca="false">IF(COUNT(D108:E108)&lt;2,"Non mesuré",D108*E108)</f>
        <v>Non mesuré</v>
      </c>
      <c r="G108" s="42"/>
      <c r="H108" s="42"/>
      <c r="I108" s="43" t="str">
        <f aca="false">IF(A108="",IF(COUNTA(B108:E108,G108:H108)=0,"Non renseigné","À compléter"),IF(AND(COUNTIF(T_09_Benefices[ID unique],A108)=1,B108&lt;&gt;"",C108&lt;&gt;"",COUNT(D108:E108)=2,D108&gt;=0,G108&lt;&gt;"",H108="Vérifiée"),"Mesuré","À compléter"))</f>
        <v>Non renseigné</v>
      </c>
    </row>
    <row r="109" customFormat="false" ht="27" hidden="false" customHeight="true" outlineLevel="0" collapsed="false">
      <c r="A109" s="42"/>
      <c r="B109" s="42"/>
      <c r="C109" s="42"/>
      <c r="D109" s="42"/>
      <c r="E109" s="54"/>
      <c r="F109" s="55" t="str">
        <f aca="false">IF(COUNT(D109:E109)&lt;2,"Non mesuré",D109*E109)</f>
        <v>Non mesuré</v>
      </c>
      <c r="G109" s="42"/>
      <c r="H109" s="42"/>
      <c r="I109" s="43" t="str">
        <f aca="false">IF(A109="",IF(COUNTA(B109:E109,G109:H109)=0,"Non renseigné","À compléter"),IF(AND(COUNTIF(T_09_Benefices[ID unique],A109)=1,B109&lt;&gt;"",C109&lt;&gt;"",COUNT(D109:E109)=2,D109&gt;=0,G109&lt;&gt;"",H109="Vérifiée"),"Mesuré","À compléter"))</f>
        <v>Non renseigné</v>
      </c>
    </row>
    <row r="110" customFormat="false" ht="27" hidden="false" customHeight="true" outlineLevel="0" collapsed="false">
      <c r="A110" s="42"/>
      <c r="B110" s="42"/>
      <c r="C110" s="42"/>
      <c r="D110" s="42"/>
      <c r="E110" s="54"/>
      <c r="F110" s="55" t="str">
        <f aca="false">IF(COUNT(D110:E110)&lt;2,"Non mesuré",D110*E110)</f>
        <v>Non mesuré</v>
      </c>
      <c r="G110" s="42"/>
      <c r="H110" s="42"/>
      <c r="I110" s="43" t="str">
        <f aca="false">IF(A110="",IF(COUNTA(B110:E110,G110:H110)=0,"Non renseigné","À compléter"),IF(AND(COUNTIF(T_09_Benefices[ID unique],A110)=1,B110&lt;&gt;"",C110&lt;&gt;"",COUNT(D110:E110)=2,D110&gt;=0,G110&lt;&gt;"",H110="Vérifiée"),"Mesuré","À compléter"))</f>
        <v>Non renseigné</v>
      </c>
    </row>
    <row r="111" customFormat="false" ht="27" hidden="false" customHeight="true" outlineLevel="0" collapsed="false">
      <c r="A111" s="42"/>
      <c r="B111" s="42"/>
      <c r="C111" s="42"/>
      <c r="D111" s="42"/>
      <c r="E111" s="54"/>
      <c r="F111" s="55" t="str">
        <f aca="false">IF(COUNT(D111:E111)&lt;2,"Non mesuré",D111*E111)</f>
        <v>Non mesuré</v>
      </c>
      <c r="G111" s="42"/>
      <c r="H111" s="42"/>
      <c r="I111" s="43" t="str">
        <f aca="false">IF(A111="",IF(COUNTA(B111:E111,G111:H111)=0,"Non renseigné","À compléter"),IF(AND(COUNTIF(T_09_Benefices[ID unique],A111)=1,B111&lt;&gt;"",C111&lt;&gt;"",COUNT(D111:E111)=2,D111&gt;=0,G111&lt;&gt;"",H111="Vérifiée"),"Mesuré","À compléter"))</f>
        <v>Non renseigné</v>
      </c>
    </row>
    <row r="112" customFormat="false" ht="27" hidden="false" customHeight="true" outlineLevel="0" collapsed="false">
      <c r="A112" s="42"/>
      <c r="B112" s="42"/>
      <c r="C112" s="42"/>
      <c r="D112" s="42"/>
      <c r="E112" s="54"/>
      <c r="F112" s="55" t="str">
        <f aca="false">IF(COUNT(D112:E112)&lt;2,"Non mesuré",D112*E112)</f>
        <v>Non mesuré</v>
      </c>
      <c r="G112" s="42"/>
      <c r="H112" s="42"/>
      <c r="I112" s="43" t="str">
        <f aca="false">IF(A112="",IF(COUNTA(B112:E112,G112:H112)=0,"Non renseigné","À compléter"),IF(AND(COUNTIF(T_09_Benefices[ID unique],A112)=1,B112&lt;&gt;"",C112&lt;&gt;"",COUNT(D112:E112)=2,D112&gt;=0,G112&lt;&gt;"",H112="Vérifiée"),"Mesuré","À compléter"))</f>
        <v>Non renseigné</v>
      </c>
    </row>
    <row r="113" customFormat="false" ht="27" hidden="false" customHeight="true" outlineLevel="0" collapsed="false">
      <c r="A113" s="42"/>
      <c r="B113" s="42"/>
      <c r="C113" s="42"/>
      <c r="D113" s="42"/>
      <c r="E113" s="54"/>
      <c r="F113" s="55" t="str">
        <f aca="false">IF(COUNT(D113:E113)&lt;2,"Non mesuré",D113*E113)</f>
        <v>Non mesuré</v>
      </c>
      <c r="G113" s="42"/>
      <c r="H113" s="42"/>
      <c r="I113" s="43" t="str">
        <f aca="false">IF(A113="",IF(COUNTA(B113:E113,G113:H113)=0,"Non renseigné","À compléter"),IF(AND(COUNTIF(T_09_Benefices[ID unique],A113)=1,B113&lt;&gt;"",C113&lt;&gt;"",COUNT(D113:E113)=2,D113&gt;=0,G113&lt;&gt;"",H113="Vérifiée"),"Mesuré","À compléter"))</f>
        <v>Non renseigné</v>
      </c>
    </row>
    <row r="114" customFormat="false" ht="27" hidden="false" customHeight="true" outlineLevel="0" collapsed="false">
      <c r="A114" s="42"/>
      <c r="B114" s="42"/>
      <c r="C114" s="42"/>
      <c r="D114" s="42"/>
      <c r="E114" s="54"/>
      <c r="F114" s="55" t="str">
        <f aca="false">IF(COUNT(D114:E114)&lt;2,"Non mesuré",D114*E114)</f>
        <v>Non mesuré</v>
      </c>
      <c r="G114" s="42"/>
      <c r="H114" s="42"/>
      <c r="I114" s="43" t="str">
        <f aca="false">IF(A114="",IF(COUNTA(B114:E114,G114:H114)=0,"Non renseigné","À compléter"),IF(AND(COUNTIF(T_09_Benefices[ID unique],A114)=1,B114&lt;&gt;"",C114&lt;&gt;"",COUNT(D114:E114)=2,D114&gt;=0,G114&lt;&gt;"",H114="Vérifiée"),"Mesuré","À compléter"))</f>
        <v>Non renseigné</v>
      </c>
    </row>
    <row r="115" customFormat="false" ht="27" hidden="false" customHeight="true" outlineLevel="0" collapsed="false">
      <c r="A115" s="42"/>
      <c r="B115" s="42"/>
      <c r="C115" s="42"/>
      <c r="D115" s="42"/>
      <c r="E115" s="54"/>
      <c r="F115" s="55" t="str">
        <f aca="false">IF(COUNT(D115:E115)&lt;2,"Non mesuré",D115*E115)</f>
        <v>Non mesuré</v>
      </c>
      <c r="G115" s="42"/>
      <c r="H115" s="42"/>
      <c r="I115" s="43" t="str">
        <f aca="false">IF(A115="",IF(COUNTA(B115:E115,G115:H115)=0,"Non renseigné","À compléter"),IF(AND(COUNTIF(T_09_Benefices[ID unique],A115)=1,B115&lt;&gt;"",C115&lt;&gt;"",COUNT(D115:E115)=2,D115&gt;=0,G115&lt;&gt;"",H115="Vérifiée"),"Mesuré","À compléter"))</f>
        <v>Non renseigné</v>
      </c>
    </row>
    <row r="116" customFormat="false" ht="27" hidden="false" customHeight="true" outlineLevel="0" collapsed="false">
      <c r="A116" s="42"/>
      <c r="B116" s="42"/>
      <c r="C116" s="42"/>
      <c r="D116" s="42"/>
      <c r="E116" s="54"/>
      <c r="F116" s="55" t="str">
        <f aca="false">IF(COUNT(D116:E116)&lt;2,"Non mesuré",D116*E116)</f>
        <v>Non mesuré</v>
      </c>
      <c r="G116" s="42"/>
      <c r="H116" s="42"/>
      <c r="I116" s="43" t="str">
        <f aca="false">IF(A116="",IF(COUNTA(B116:E116,G116:H116)=0,"Non renseigné","À compléter"),IF(AND(COUNTIF(T_09_Benefices[ID unique],A116)=1,B116&lt;&gt;"",C116&lt;&gt;"",COUNT(D116:E116)=2,D116&gt;=0,G116&lt;&gt;"",H116="Vérifiée"),"Mesuré","À compléter"))</f>
        <v>Non renseigné</v>
      </c>
    </row>
    <row r="117" customFormat="false" ht="27" hidden="false" customHeight="true" outlineLevel="0" collapsed="false">
      <c r="A117" s="42"/>
      <c r="B117" s="42"/>
      <c r="C117" s="42"/>
      <c r="D117" s="42"/>
      <c r="E117" s="54"/>
      <c r="F117" s="55" t="str">
        <f aca="false">IF(COUNT(D117:E117)&lt;2,"Non mesuré",D117*E117)</f>
        <v>Non mesuré</v>
      </c>
      <c r="G117" s="42"/>
      <c r="H117" s="42"/>
      <c r="I117" s="43" t="str">
        <f aca="false">IF(A117="",IF(COUNTA(B117:E117,G117:H117)=0,"Non renseigné","À compléter"),IF(AND(COUNTIF(T_09_Benefices[ID unique],A117)=1,B117&lt;&gt;"",C117&lt;&gt;"",COUNT(D117:E117)=2,D117&gt;=0,G117&lt;&gt;"",H117="Vérifiée"),"Mesuré","À compléter"))</f>
        <v>Non renseigné</v>
      </c>
    </row>
    <row r="118" customFormat="false" ht="27" hidden="false" customHeight="true" outlineLevel="0" collapsed="false">
      <c r="A118" s="42"/>
      <c r="B118" s="42"/>
      <c r="C118" s="42"/>
      <c r="D118" s="42"/>
      <c r="E118" s="54"/>
      <c r="F118" s="55" t="str">
        <f aca="false">IF(COUNT(D118:E118)&lt;2,"Non mesuré",D118*E118)</f>
        <v>Non mesuré</v>
      </c>
      <c r="G118" s="42"/>
      <c r="H118" s="42"/>
      <c r="I118" s="43" t="str">
        <f aca="false">IF(A118="",IF(COUNTA(B118:E118,G118:H118)=0,"Non renseigné","À compléter"),IF(AND(COUNTIF(T_09_Benefices[ID unique],A118)=1,B118&lt;&gt;"",C118&lt;&gt;"",COUNT(D118:E118)=2,D118&gt;=0,G118&lt;&gt;"",H118="Vérifiée"),"Mesuré","À compléter"))</f>
        <v>Non renseigné</v>
      </c>
    </row>
    <row r="119" customFormat="false" ht="27" hidden="false" customHeight="true" outlineLevel="0" collapsed="false">
      <c r="A119" s="42"/>
      <c r="B119" s="42"/>
      <c r="C119" s="42"/>
      <c r="D119" s="42"/>
      <c r="E119" s="54"/>
      <c r="F119" s="55" t="str">
        <f aca="false">IF(COUNT(D119:E119)&lt;2,"Non mesuré",D119*E119)</f>
        <v>Non mesuré</v>
      </c>
      <c r="G119" s="42"/>
      <c r="H119" s="42"/>
      <c r="I119" s="43" t="str">
        <f aca="false">IF(A119="",IF(COUNTA(B119:E119,G119:H119)=0,"Non renseigné","À compléter"),IF(AND(COUNTIF(T_09_Benefices[ID unique],A119)=1,B119&lt;&gt;"",C119&lt;&gt;"",COUNT(D119:E119)=2,D119&gt;=0,G119&lt;&gt;"",H119="Vérifiée"),"Mesuré","À compléter"))</f>
        <v>Non renseigné</v>
      </c>
    </row>
    <row r="120" customFormat="false" ht="27" hidden="false" customHeight="true" outlineLevel="0" collapsed="false">
      <c r="A120" s="42"/>
      <c r="B120" s="42"/>
      <c r="C120" s="42"/>
      <c r="D120" s="42"/>
      <c r="E120" s="54"/>
      <c r="F120" s="55" t="str">
        <f aca="false">IF(COUNT(D120:E120)&lt;2,"Non mesuré",D120*E120)</f>
        <v>Non mesuré</v>
      </c>
      <c r="G120" s="42"/>
      <c r="H120" s="42"/>
      <c r="I120" s="43" t="str">
        <f aca="false">IF(A120="",IF(COUNTA(B120:E120,G120:H120)=0,"Non renseigné","À compléter"),IF(AND(COUNTIF(T_09_Benefices[ID unique],A120)=1,B120&lt;&gt;"",C120&lt;&gt;"",COUNT(D120:E120)=2,D120&gt;=0,G120&lt;&gt;"",H120="Vérifiée"),"Mesuré","À compléter"))</f>
        <v>Non renseigné</v>
      </c>
    </row>
    <row r="121" customFormat="false" ht="27" hidden="false" customHeight="true" outlineLevel="0" collapsed="false">
      <c r="A121" s="42"/>
      <c r="B121" s="42"/>
      <c r="C121" s="42"/>
      <c r="D121" s="42"/>
      <c r="E121" s="54"/>
      <c r="F121" s="55" t="str">
        <f aca="false">IF(COUNT(D121:E121)&lt;2,"Non mesuré",D121*E121)</f>
        <v>Non mesuré</v>
      </c>
      <c r="G121" s="42"/>
      <c r="H121" s="42"/>
      <c r="I121" s="43" t="str">
        <f aca="false">IF(A121="",IF(COUNTA(B121:E121,G121:H121)=0,"Non renseigné","À compléter"),IF(AND(COUNTIF(T_09_Benefices[ID unique],A121)=1,B121&lt;&gt;"",C121&lt;&gt;"",COUNT(D121:E121)=2,D121&gt;=0,G121&lt;&gt;"",H121="Vérifiée"),"Mesuré","À compléter"))</f>
        <v>Non renseigné</v>
      </c>
    </row>
    <row r="122" customFormat="false" ht="27" hidden="false" customHeight="true" outlineLevel="0" collapsed="false">
      <c r="A122" s="42"/>
      <c r="B122" s="42"/>
      <c r="C122" s="42"/>
      <c r="D122" s="42"/>
      <c r="E122" s="54"/>
      <c r="F122" s="55" t="str">
        <f aca="false">IF(COUNT(D122:E122)&lt;2,"Non mesuré",D122*E122)</f>
        <v>Non mesuré</v>
      </c>
      <c r="G122" s="42"/>
      <c r="H122" s="42"/>
      <c r="I122" s="43" t="str">
        <f aca="false">IF(A122="",IF(COUNTA(B122:E122,G122:H122)=0,"Non renseigné","À compléter"),IF(AND(COUNTIF(T_09_Benefices[ID unique],A122)=1,B122&lt;&gt;"",C122&lt;&gt;"",COUNT(D122:E122)=2,D122&gt;=0,G122&lt;&gt;"",H122="Vérifiée"),"Mesuré","À compléter"))</f>
        <v>Non renseigné</v>
      </c>
    </row>
    <row r="123" customFormat="false" ht="27" hidden="false" customHeight="true" outlineLevel="0" collapsed="false">
      <c r="A123" s="42"/>
      <c r="B123" s="42"/>
      <c r="C123" s="42"/>
      <c r="D123" s="42"/>
      <c r="E123" s="54"/>
      <c r="F123" s="55" t="str">
        <f aca="false">IF(COUNT(D123:E123)&lt;2,"Non mesuré",D123*E123)</f>
        <v>Non mesuré</v>
      </c>
      <c r="G123" s="42"/>
      <c r="H123" s="42"/>
      <c r="I123" s="43" t="str">
        <f aca="false">IF(A123="",IF(COUNTA(B123:E123,G123:H123)=0,"Non renseigné","À compléter"),IF(AND(COUNTIF(T_09_Benefices[ID unique],A123)=1,B123&lt;&gt;"",C123&lt;&gt;"",COUNT(D123:E123)=2,D123&gt;=0,G123&lt;&gt;"",H123="Vérifiée"),"Mesuré","À compléter"))</f>
        <v>Non renseigné</v>
      </c>
    </row>
    <row r="124" customFormat="false" ht="27" hidden="false" customHeight="true" outlineLevel="0" collapsed="false">
      <c r="A124" s="42"/>
      <c r="B124" s="42"/>
      <c r="C124" s="42"/>
      <c r="D124" s="42"/>
      <c r="E124" s="54"/>
      <c r="F124" s="55" t="str">
        <f aca="false">IF(COUNT(D124:E124)&lt;2,"Non mesuré",D124*E124)</f>
        <v>Non mesuré</v>
      </c>
      <c r="G124" s="42"/>
      <c r="H124" s="42"/>
      <c r="I124" s="43" t="str">
        <f aca="false">IF(A124="",IF(COUNTA(B124:E124,G124:H124)=0,"Non renseigné","À compléter"),IF(AND(COUNTIF(T_09_Benefices[ID unique],A124)=1,B124&lt;&gt;"",C124&lt;&gt;"",COUNT(D124:E124)=2,D124&gt;=0,G124&lt;&gt;"",H124="Vérifiée"),"Mesuré","À compléter"))</f>
        <v>Non renseigné</v>
      </c>
    </row>
    <row r="125" customFormat="false" ht="27" hidden="false" customHeight="true" outlineLevel="0" collapsed="false">
      <c r="A125" s="42"/>
      <c r="B125" s="42"/>
      <c r="C125" s="42"/>
      <c r="D125" s="42"/>
      <c r="E125" s="54"/>
      <c r="F125" s="55" t="str">
        <f aca="false">IF(COUNT(D125:E125)&lt;2,"Non mesuré",D125*E125)</f>
        <v>Non mesuré</v>
      </c>
      <c r="G125" s="42"/>
      <c r="H125" s="42"/>
      <c r="I125" s="43" t="str">
        <f aca="false">IF(A125="",IF(COUNTA(B125:E125,G125:H125)=0,"Non renseigné","À compléter"),IF(AND(COUNTIF(T_09_Benefices[ID unique],A125)=1,B125&lt;&gt;"",C125&lt;&gt;"",COUNT(D125:E125)=2,D125&gt;=0,G125&lt;&gt;"",H125="Vérifiée"),"Mesuré","À compléter"))</f>
        <v>Non renseigné</v>
      </c>
    </row>
    <row r="126" customFormat="false" ht="27" hidden="false" customHeight="true" outlineLevel="0" collapsed="false">
      <c r="A126" s="42"/>
      <c r="B126" s="42"/>
      <c r="C126" s="42"/>
      <c r="D126" s="42"/>
      <c r="E126" s="54"/>
      <c r="F126" s="55" t="str">
        <f aca="false">IF(COUNT(D126:E126)&lt;2,"Non mesuré",D126*E126)</f>
        <v>Non mesuré</v>
      </c>
      <c r="G126" s="42"/>
      <c r="H126" s="42"/>
      <c r="I126" s="43" t="str">
        <f aca="false">IF(A126="",IF(COUNTA(B126:E126,G126:H126)=0,"Non renseigné","À compléter"),IF(AND(COUNTIF(T_09_Benefices[ID unique],A126)=1,B126&lt;&gt;"",C126&lt;&gt;"",COUNT(D126:E126)=2,D126&gt;=0,G126&lt;&gt;"",H126="Vérifiée"),"Mesuré","À compléter"))</f>
        <v>Non renseigné</v>
      </c>
    </row>
    <row r="127" customFormat="false" ht="27" hidden="false" customHeight="true" outlineLevel="0" collapsed="false">
      <c r="A127" s="42"/>
      <c r="B127" s="42"/>
      <c r="C127" s="42"/>
      <c r="D127" s="42"/>
      <c r="E127" s="54"/>
      <c r="F127" s="55" t="str">
        <f aca="false">IF(COUNT(D127:E127)&lt;2,"Non mesuré",D127*E127)</f>
        <v>Non mesuré</v>
      </c>
      <c r="G127" s="42"/>
      <c r="H127" s="42"/>
      <c r="I127" s="43" t="str">
        <f aca="false">IF(A127="",IF(COUNTA(B127:E127,G127:H127)=0,"Non renseigné","À compléter"),IF(AND(COUNTIF(T_09_Benefices[ID unique],A127)=1,B127&lt;&gt;"",C127&lt;&gt;"",COUNT(D127:E127)=2,D127&gt;=0,G127&lt;&gt;"",H127="Vérifiée"),"Mesuré","À compléter"))</f>
        <v>Non renseigné</v>
      </c>
    </row>
    <row r="128" customFormat="false" ht="27" hidden="false" customHeight="true" outlineLevel="0" collapsed="false">
      <c r="A128" s="42"/>
      <c r="B128" s="42"/>
      <c r="C128" s="42"/>
      <c r="D128" s="42"/>
      <c r="E128" s="54"/>
      <c r="F128" s="55" t="str">
        <f aca="false">IF(COUNT(D128:E128)&lt;2,"Non mesuré",D128*E128)</f>
        <v>Non mesuré</v>
      </c>
      <c r="G128" s="42"/>
      <c r="H128" s="42"/>
      <c r="I128" s="43" t="str">
        <f aca="false">IF(A128="",IF(COUNTA(B128:E128,G128:H128)=0,"Non renseigné","À compléter"),IF(AND(COUNTIF(T_09_Benefices[ID unique],A128)=1,B128&lt;&gt;"",C128&lt;&gt;"",COUNT(D128:E128)=2,D128&gt;=0,G128&lt;&gt;"",H128="Vérifiée"),"Mesuré","À compléter"))</f>
        <v>Non renseigné</v>
      </c>
    </row>
    <row r="129" customFormat="false" ht="27" hidden="false" customHeight="true" outlineLevel="0" collapsed="false">
      <c r="A129" s="42"/>
      <c r="B129" s="42"/>
      <c r="C129" s="42"/>
      <c r="D129" s="42"/>
      <c r="E129" s="54"/>
      <c r="F129" s="55" t="str">
        <f aca="false">IF(COUNT(D129:E129)&lt;2,"Non mesuré",D129*E129)</f>
        <v>Non mesuré</v>
      </c>
      <c r="G129" s="42"/>
      <c r="H129" s="42"/>
      <c r="I129" s="43" t="str">
        <f aca="false">IF(A129="",IF(COUNTA(B129:E129,G129:H129)=0,"Non renseigné","À compléter"),IF(AND(COUNTIF(T_09_Benefices[ID unique],A129)=1,B129&lt;&gt;"",C129&lt;&gt;"",COUNT(D129:E129)=2,D129&gt;=0,G129&lt;&gt;"",H129="Vérifiée"),"Mesuré","À compléter"))</f>
        <v>Non renseigné</v>
      </c>
    </row>
    <row r="130" customFormat="false" ht="27" hidden="false" customHeight="true" outlineLevel="0" collapsed="false">
      <c r="A130" s="42"/>
      <c r="B130" s="42"/>
      <c r="C130" s="42"/>
      <c r="D130" s="42"/>
      <c r="E130" s="54"/>
      <c r="F130" s="55" t="str">
        <f aca="false">IF(COUNT(D130:E130)&lt;2,"Non mesuré",D130*E130)</f>
        <v>Non mesuré</v>
      </c>
      <c r="G130" s="42"/>
      <c r="H130" s="42"/>
      <c r="I130" s="43" t="str">
        <f aca="false">IF(A130="",IF(COUNTA(B130:E130,G130:H130)=0,"Non renseigné","À compléter"),IF(AND(COUNTIF(T_09_Benefices[ID unique],A130)=1,B130&lt;&gt;"",C130&lt;&gt;"",COUNT(D130:E130)=2,D130&gt;=0,G130&lt;&gt;"",H130="Vérifiée"),"Mesuré","À compléter"))</f>
        <v>Non renseigné</v>
      </c>
    </row>
    <row r="131" customFormat="false" ht="27" hidden="false" customHeight="true" outlineLevel="0" collapsed="false">
      <c r="A131" s="42"/>
      <c r="B131" s="42"/>
      <c r="C131" s="42"/>
      <c r="D131" s="42"/>
      <c r="E131" s="54"/>
      <c r="F131" s="55" t="str">
        <f aca="false">IF(COUNT(D131:E131)&lt;2,"Non mesuré",D131*E131)</f>
        <v>Non mesuré</v>
      </c>
      <c r="G131" s="42"/>
      <c r="H131" s="42"/>
      <c r="I131" s="43" t="str">
        <f aca="false">IF(A131="",IF(COUNTA(B131:E131,G131:H131)=0,"Non renseigné","À compléter"),IF(AND(COUNTIF(T_09_Benefices[ID unique],A131)=1,B131&lt;&gt;"",C131&lt;&gt;"",COUNT(D131:E131)=2,D131&gt;=0,G131&lt;&gt;"",H131="Vérifiée"),"Mesuré","À compléter"))</f>
        <v>Non renseigné</v>
      </c>
    </row>
    <row r="132" customFormat="false" ht="27" hidden="false" customHeight="true" outlineLevel="0" collapsed="false">
      <c r="A132" s="42"/>
      <c r="B132" s="42"/>
      <c r="C132" s="42"/>
      <c r="D132" s="42"/>
      <c r="E132" s="54"/>
      <c r="F132" s="55" t="str">
        <f aca="false">IF(COUNT(D132:E132)&lt;2,"Non mesuré",D132*E132)</f>
        <v>Non mesuré</v>
      </c>
      <c r="G132" s="42"/>
      <c r="H132" s="42"/>
      <c r="I132" s="43" t="str">
        <f aca="false">IF(A132="",IF(COUNTA(B132:E132,G132:H132)=0,"Non renseigné","À compléter"),IF(AND(COUNTIF(T_09_Benefices[ID unique],A132)=1,B132&lt;&gt;"",C132&lt;&gt;"",COUNT(D132:E132)=2,D132&gt;=0,G132&lt;&gt;"",H132="Vérifiée"),"Mesuré","À compléter"))</f>
        <v>Non renseigné</v>
      </c>
    </row>
    <row r="133" customFormat="false" ht="27" hidden="false" customHeight="true" outlineLevel="0" collapsed="false">
      <c r="A133" s="42"/>
      <c r="B133" s="42"/>
      <c r="C133" s="42"/>
      <c r="D133" s="42"/>
      <c r="E133" s="54"/>
      <c r="F133" s="55" t="str">
        <f aca="false">IF(COUNT(D133:E133)&lt;2,"Non mesuré",D133*E133)</f>
        <v>Non mesuré</v>
      </c>
      <c r="G133" s="42"/>
      <c r="H133" s="42"/>
      <c r="I133" s="43" t="str">
        <f aca="false">IF(A133="",IF(COUNTA(B133:E133,G133:H133)=0,"Non renseigné","À compléter"),IF(AND(COUNTIF(T_09_Benefices[ID unique],A133)=1,B133&lt;&gt;"",C133&lt;&gt;"",COUNT(D133:E133)=2,D133&gt;=0,G133&lt;&gt;"",H133="Vérifiée"),"Mesuré","À compléter"))</f>
        <v>Non renseigné</v>
      </c>
    </row>
    <row r="134" customFormat="false" ht="27" hidden="false" customHeight="true" outlineLevel="0" collapsed="false">
      <c r="A134" s="42"/>
      <c r="B134" s="42"/>
      <c r="C134" s="42"/>
      <c r="D134" s="42"/>
      <c r="E134" s="54"/>
      <c r="F134" s="55" t="str">
        <f aca="false">IF(COUNT(D134:E134)&lt;2,"Non mesuré",D134*E134)</f>
        <v>Non mesuré</v>
      </c>
      <c r="G134" s="42"/>
      <c r="H134" s="42"/>
      <c r="I134" s="43" t="str">
        <f aca="false">IF(A134="",IF(COUNTA(B134:E134,G134:H134)=0,"Non renseigné","À compléter"),IF(AND(COUNTIF(T_09_Benefices[ID unique],A134)=1,B134&lt;&gt;"",C134&lt;&gt;"",COUNT(D134:E134)=2,D134&gt;=0,G134&lt;&gt;"",H134="Vérifiée"),"Mesuré","À compléter"))</f>
        <v>Non renseigné</v>
      </c>
    </row>
    <row r="135" customFormat="false" ht="27" hidden="false" customHeight="true" outlineLevel="0" collapsed="false">
      <c r="A135" s="42"/>
      <c r="B135" s="42"/>
      <c r="C135" s="42"/>
      <c r="D135" s="42"/>
      <c r="E135" s="54"/>
      <c r="F135" s="55" t="str">
        <f aca="false">IF(COUNT(D135:E135)&lt;2,"Non mesuré",D135*E135)</f>
        <v>Non mesuré</v>
      </c>
      <c r="G135" s="42"/>
      <c r="H135" s="42"/>
      <c r="I135" s="43" t="str">
        <f aca="false">IF(A135="",IF(COUNTA(B135:E135,G135:H135)=0,"Non renseigné","À compléter"),IF(AND(COUNTIF(T_09_Benefices[ID unique],A135)=1,B135&lt;&gt;"",C135&lt;&gt;"",COUNT(D135:E135)=2,D135&gt;=0,G135&lt;&gt;"",H135="Vérifiée"),"Mesuré","À compléter"))</f>
        <v>Non renseigné</v>
      </c>
    </row>
    <row r="136" customFormat="false" ht="27" hidden="false" customHeight="true" outlineLevel="0" collapsed="false">
      <c r="A136" s="42"/>
      <c r="B136" s="42"/>
      <c r="C136" s="42"/>
      <c r="D136" s="42"/>
      <c r="E136" s="54"/>
      <c r="F136" s="55" t="str">
        <f aca="false">IF(COUNT(D136:E136)&lt;2,"Non mesuré",D136*E136)</f>
        <v>Non mesuré</v>
      </c>
      <c r="G136" s="42"/>
      <c r="H136" s="42"/>
      <c r="I136" s="43" t="str">
        <f aca="false">IF(A136="",IF(COUNTA(B136:E136,G136:H136)=0,"Non renseigné","À compléter"),IF(AND(COUNTIF(T_09_Benefices[ID unique],A136)=1,B136&lt;&gt;"",C136&lt;&gt;"",COUNT(D136:E136)=2,D136&gt;=0,G136&lt;&gt;"",H136="Vérifiée"),"Mesuré","À compléter"))</f>
        <v>Non renseigné</v>
      </c>
    </row>
    <row r="137" customFormat="false" ht="27" hidden="false" customHeight="true" outlineLevel="0" collapsed="false">
      <c r="A137" s="42"/>
      <c r="B137" s="42"/>
      <c r="C137" s="42"/>
      <c r="D137" s="42"/>
      <c r="E137" s="54"/>
      <c r="F137" s="55" t="str">
        <f aca="false">IF(COUNT(D137:E137)&lt;2,"Non mesuré",D137*E137)</f>
        <v>Non mesuré</v>
      </c>
      <c r="G137" s="42"/>
      <c r="H137" s="42"/>
      <c r="I137" s="43" t="str">
        <f aca="false">IF(A137="",IF(COUNTA(B137:E137,G137:H137)=0,"Non renseigné","À compléter"),IF(AND(COUNTIF(T_09_Benefices[ID unique],A137)=1,B137&lt;&gt;"",C137&lt;&gt;"",COUNT(D137:E137)=2,D137&gt;=0,G137&lt;&gt;"",H137="Vérifiée"),"Mesuré","À compléter"))</f>
        <v>Non renseigné</v>
      </c>
    </row>
    <row r="138" customFormat="false" ht="27" hidden="false" customHeight="true" outlineLevel="0" collapsed="false">
      <c r="A138" s="42"/>
      <c r="B138" s="42"/>
      <c r="C138" s="42"/>
      <c r="D138" s="42"/>
      <c r="E138" s="54"/>
      <c r="F138" s="55" t="str">
        <f aca="false">IF(COUNT(D138:E138)&lt;2,"Non mesuré",D138*E138)</f>
        <v>Non mesuré</v>
      </c>
      <c r="G138" s="42"/>
      <c r="H138" s="42"/>
      <c r="I138" s="43" t="str">
        <f aca="false">IF(A138="",IF(COUNTA(B138:E138,G138:H138)=0,"Non renseigné","À compléter"),IF(AND(COUNTIF(T_09_Benefices[ID unique],A138)=1,B138&lt;&gt;"",C138&lt;&gt;"",COUNT(D138:E138)=2,D138&gt;=0,G138&lt;&gt;"",H138="Vérifiée"),"Mesuré","À compléter"))</f>
        <v>Non renseigné</v>
      </c>
    </row>
    <row r="139" customFormat="false" ht="27" hidden="false" customHeight="true" outlineLevel="0" collapsed="false">
      <c r="A139" s="42"/>
      <c r="B139" s="42"/>
      <c r="C139" s="42"/>
      <c r="D139" s="42"/>
      <c r="E139" s="54"/>
      <c r="F139" s="55" t="str">
        <f aca="false">IF(COUNT(D139:E139)&lt;2,"Non mesuré",D139*E139)</f>
        <v>Non mesuré</v>
      </c>
      <c r="G139" s="42"/>
      <c r="H139" s="42"/>
      <c r="I139" s="43" t="str">
        <f aca="false">IF(A139="",IF(COUNTA(B139:E139,G139:H139)=0,"Non renseigné","À compléter"),IF(AND(COUNTIF(T_09_Benefices[ID unique],A139)=1,B139&lt;&gt;"",C139&lt;&gt;"",COUNT(D139:E139)=2,D139&gt;=0,G139&lt;&gt;"",H139="Vérifiée"),"Mesuré","À compléter"))</f>
        <v>Non renseigné</v>
      </c>
    </row>
    <row r="140" customFormat="false" ht="27" hidden="false" customHeight="true" outlineLevel="0" collapsed="false">
      <c r="A140" s="42"/>
      <c r="B140" s="42"/>
      <c r="C140" s="42"/>
      <c r="D140" s="42"/>
      <c r="E140" s="54"/>
      <c r="F140" s="55" t="str">
        <f aca="false">IF(COUNT(D140:E140)&lt;2,"Non mesuré",D140*E140)</f>
        <v>Non mesuré</v>
      </c>
      <c r="G140" s="42"/>
      <c r="H140" s="42"/>
      <c r="I140" s="43" t="str">
        <f aca="false">IF(A140="",IF(COUNTA(B140:E140,G140:H140)=0,"Non renseigné","À compléter"),IF(AND(COUNTIF(T_09_Benefices[ID unique],A140)=1,B140&lt;&gt;"",C140&lt;&gt;"",COUNT(D140:E140)=2,D140&gt;=0,G140&lt;&gt;"",H140="Vérifiée"),"Mesuré","À compléter"))</f>
        <v>Non renseigné</v>
      </c>
    </row>
    <row r="141" customFormat="false" ht="27" hidden="false" customHeight="true" outlineLevel="0" collapsed="false">
      <c r="A141" s="42"/>
      <c r="B141" s="42"/>
      <c r="C141" s="42"/>
      <c r="D141" s="42"/>
      <c r="E141" s="54"/>
      <c r="F141" s="55" t="str">
        <f aca="false">IF(COUNT(D141:E141)&lt;2,"Non mesuré",D141*E141)</f>
        <v>Non mesuré</v>
      </c>
      <c r="G141" s="42"/>
      <c r="H141" s="42"/>
      <c r="I141" s="43" t="str">
        <f aca="false">IF(A141="",IF(COUNTA(B141:E141,G141:H141)=0,"Non renseigné","À compléter"),IF(AND(COUNTIF(T_09_Benefices[ID unique],A141)=1,B141&lt;&gt;"",C141&lt;&gt;"",COUNT(D141:E141)=2,D141&gt;=0,G141&lt;&gt;"",H141="Vérifiée"),"Mesuré","À compléter"))</f>
        <v>Non renseigné</v>
      </c>
    </row>
    <row r="142" customFormat="false" ht="27" hidden="false" customHeight="true" outlineLevel="0" collapsed="false">
      <c r="A142" s="42"/>
      <c r="B142" s="42"/>
      <c r="C142" s="42"/>
      <c r="D142" s="42"/>
      <c r="E142" s="54"/>
      <c r="F142" s="55" t="str">
        <f aca="false">IF(COUNT(D142:E142)&lt;2,"Non mesuré",D142*E142)</f>
        <v>Non mesuré</v>
      </c>
      <c r="G142" s="42"/>
      <c r="H142" s="42"/>
      <c r="I142" s="43" t="str">
        <f aca="false">IF(A142="",IF(COUNTA(B142:E142,G142:H142)=0,"Non renseigné","À compléter"),IF(AND(COUNTIF(T_09_Benefices[ID unique],A142)=1,B142&lt;&gt;"",C142&lt;&gt;"",COUNT(D142:E142)=2,D142&gt;=0,G142&lt;&gt;"",H142="Vérifiée"),"Mesuré","À compléter"))</f>
        <v>Non renseigné</v>
      </c>
    </row>
    <row r="143" customFormat="false" ht="27" hidden="false" customHeight="true" outlineLevel="0" collapsed="false">
      <c r="A143" s="42"/>
      <c r="B143" s="42"/>
      <c r="C143" s="42"/>
      <c r="D143" s="42"/>
      <c r="E143" s="54"/>
      <c r="F143" s="55" t="str">
        <f aca="false">IF(COUNT(D143:E143)&lt;2,"Non mesuré",D143*E143)</f>
        <v>Non mesuré</v>
      </c>
      <c r="G143" s="42"/>
      <c r="H143" s="42"/>
      <c r="I143" s="43" t="str">
        <f aca="false">IF(A143="",IF(COUNTA(B143:E143,G143:H143)=0,"Non renseigné","À compléter"),IF(AND(COUNTIF(T_09_Benefices[ID unique],A143)=1,B143&lt;&gt;"",C143&lt;&gt;"",COUNT(D143:E143)=2,D143&gt;=0,G143&lt;&gt;"",H143="Vérifiée"),"Mesuré","À compléter"))</f>
        <v>Non renseigné</v>
      </c>
    </row>
    <row r="144" customFormat="false" ht="27" hidden="false" customHeight="true" outlineLevel="0" collapsed="false">
      <c r="A144" s="42"/>
      <c r="B144" s="42"/>
      <c r="C144" s="42"/>
      <c r="D144" s="42"/>
      <c r="E144" s="54"/>
      <c r="F144" s="55" t="str">
        <f aca="false">IF(COUNT(D144:E144)&lt;2,"Non mesuré",D144*E144)</f>
        <v>Non mesuré</v>
      </c>
      <c r="G144" s="42"/>
      <c r="H144" s="42"/>
      <c r="I144" s="43" t="str">
        <f aca="false">IF(A144="",IF(COUNTA(B144:E144,G144:H144)=0,"Non renseigné","À compléter"),IF(AND(COUNTIF(T_09_Benefices[ID unique],A144)=1,B144&lt;&gt;"",C144&lt;&gt;"",COUNT(D144:E144)=2,D144&gt;=0,G144&lt;&gt;"",H144="Vérifiée"),"Mesuré","À compléter"))</f>
        <v>Non renseigné</v>
      </c>
    </row>
    <row r="145" customFormat="false" ht="27" hidden="false" customHeight="true" outlineLevel="0" collapsed="false">
      <c r="A145" s="42"/>
      <c r="B145" s="42"/>
      <c r="C145" s="42"/>
      <c r="D145" s="42"/>
      <c r="E145" s="54"/>
      <c r="F145" s="55" t="str">
        <f aca="false">IF(COUNT(D145:E145)&lt;2,"Non mesuré",D145*E145)</f>
        <v>Non mesuré</v>
      </c>
      <c r="G145" s="42"/>
      <c r="H145" s="42"/>
      <c r="I145" s="43" t="str">
        <f aca="false">IF(A145="",IF(COUNTA(B145:E145,G145:H145)=0,"Non renseigné","À compléter"),IF(AND(COUNTIF(T_09_Benefices[ID unique],A145)=1,B145&lt;&gt;"",C145&lt;&gt;"",COUNT(D145:E145)=2,D145&gt;=0,G145&lt;&gt;"",H145="Vérifiée"),"Mesuré","À compléter"))</f>
        <v>Non renseigné</v>
      </c>
    </row>
    <row r="146" customFormat="false" ht="27" hidden="false" customHeight="true" outlineLevel="0" collapsed="false">
      <c r="A146" s="42"/>
      <c r="B146" s="42"/>
      <c r="C146" s="42"/>
      <c r="D146" s="42"/>
      <c r="E146" s="54"/>
      <c r="F146" s="55" t="str">
        <f aca="false">IF(COUNT(D146:E146)&lt;2,"Non mesuré",D146*E146)</f>
        <v>Non mesuré</v>
      </c>
      <c r="G146" s="42"/>
      <c r="H146" s="42"/>
      <c r="I146" s="43" t="str">
        <f aca="false">IF(A146="",IF(COUNTA(B146:E146,G146:H146)=0,"Non renseigné","À compléter"),IF(AND(COUNTIF(T_09_Benefices[ID unique],A146)=1,B146&lt;&gt;"",C146&lt;&gt;"",COUNT(D146:E146)=2,D146&gt;=0,G146&lt;&gt;"",H146="Vérifiée"),"Mesuré","À compléter"))</f>
        <v>Non renseigné</v>
      </c>
    </row>
    <row r="147" customFormat="false" ht="27" hidden="false" customHeight="true" outlineLevel="0" collapsed="false">
      <c r="A147" s="42"/>
      <c r="B147" s="42"/>
      <c r="C147" s="42"/>
      <c r="D147" s="42"/>
      <c r="E147" s="54"/>
      <c r="F147" s="55" t="str">
        <f aca="false">IF(COUNT(D147:E147)&lt;2,"Non mesuré",D147*E147)</f>
        <v>Non mesuré</v>
      </c>
      <c r="G147" s="42"/>
      <c r="H147" s="42"/>
      <c r="I147" s="43" t="str">
        <f aca="false">IF(A147="",IF(COUNTA(B147:E147,G147:H147)=0,"Non renseigné","À compléter"),IF(AND(COUNTIF(T_09_Benefices[ID unique],A147)=1,B147&lt;&gt;"",C147&lt;&gt;"",COUNT(D147:E147)=2,D147&gt;=0,G147&lt;&gt;"",H147="Vérifiée"),"Mesuré","À compléter"))</f>
        <v>Non renseigné</v>
      </c>
    </row>
    <row r="148" customFormat="false" ht="27" hidden="false" customHeight="true" outlineLevel="0" collapsed="false">
      <c r="A148" s="42"/>
      <c r="B148" s="42"/>
      <c r="C148" s="42"/>
      <c r="D148" s="42"/>
      <c r="E148" s="54"/>
      <c r="F148" s="55" t="str">
        <f aca="false">IF(COUNT(D148:E148)&lt;2,"Non mesuré",D148*E148)</f>
        <v>Non mesuré</v>
      </c>
      <c r="G148" s="42"/>
      <c r="H148" s="42"/>
      <c r="I148" s="43" t="str">
        <f aca="false">IF(A148="",IF(COUNTA(B148:E148,G148:H148)=0,"Non renseigné","À compléter"),IF(AND(COUNTIF(T_09_Benefices[ID unique],A148)=1,B148&lt;&gt;"",C148&lt;&gt;"",COUNT(D148:E148)=2,D148&gt;=0,G148&lt;&gt;"",H148="Vérifiée"),"Mesuré","À compléter"))</f>
        <v>Non renseigné</v>
      </c>
    </row>
    <row r="149" customFormat="false" ht="27" hidden="false" customHeight="true" outlineLevel="0" collapsed="false">
      <c r="A149" s="42"/>
      <c r="B149" s="42"/>
      <c r="C149" s="42"/>
      <c r="D149" s="42"/>
      <c r="E149" s="54"/>
      <c r="F149" s="55" t="str">
        <f aca="false">IF(COUNT(D149:E149)&lt;2,"Non mesuré",D149*E149)</f>
        <v>Non mesuré</v>
      </c>
      <c r="G149" s="42"/>
      <c r="H149" s="42"/>
      <c r="I149" s="43" t="str">
        <f aca="false">IF(A149="",IF(COUNTA(B149:E149,G149:H149)=0,"Non renseigné","À compléter"),IF(AND(COUNTIF(T_09_Benefices[ID unique],A149)=1,B149&lt;&gt;"",C149&lt;&gt;"",COUNT(D149:E149)=2,D149&gt;=0,G149&lt;&gt;"",H149="Vérifiée"),"Mesuré","À compléter"))</f>
        <v>Non renseigné</v>
      </c>
    </row>
    <row r="150" customFormat="false" ht="27" hidden="false" customHeight="true" outlineLevel="0" collapsed="false">
      <c r="A150" s="42"/>
      <c r="B150" s="42"/>
      <c r="C150" s="42"/>
      <c r="D150" s="42"/>
      <c r="E150" s="54"/>
      <c r="F150" s="55" t="str">
        <f aca="false">IF(COUNT(D150:E150)&lt;2,"Non mesuré",D150*E150)</f>
        <v>Non mesuré</v>
      </c>
      <c r="G150" s="42"/>
      <c r="H150" s="42"/>
      <c r="I150" s="43" t="str">
        <f aca="false">IF(A150="",IF(COUNTA(B150:E150,G150:H150)=0,"Non renseigné","À compléter"),IF(AND(COUNTIF(T_09_Benefices[ID unique],A150)=1,B150&lt;&gt;"",C150&lt;&gt;"",COUNT(D150:E150)=2,D150&gt;=0,G150&lt;&gt;"",H150="Vérifiée"),"Mesuré","À compléter"))</f>
        <v>Non renseigné</v>
      </c>
    </row>
    <row r="151" customFormat="false" ht="27" hidden="false" customHeight="true" outlineLevel="0" collapsed="false">
      <c r="A151" s="42"/>
      <c r="B151" s="42"/>
      <c r="C151" s="42"/>
      <c r="D151" s="42"/>
      <c r="E151" s="54"/>
      <c r="F151" s="55" t="str">
        <f aca="false">IF(COUNT(D151:E151)&lt;2,"Non mesuré",D151*E151)</f>
        <v>Non mesuré</v>
      </c>
      <c r="G151" s="42"/>
      <c r="H151" s="42"/>
      <c r="I151" s="43" t="str">
        <f aca="false">IF(A151="",IF(COUNTA(B151:E151,G151:H151)=0,"Non renseigné","À compléter"),IF(AND(COUNTIF(T_09_Benefices[ID unique],A151)=1,B151&lt;&gt;"",C151&lt;&gt;"",COUNT(D151:E151)=2,D151&gt;=0,G151&lt;&gt;"",H151="Vérifiée"),"Mesuré","À compléter"))</f>
        <v>Non renseigné</v>
      </c>
    </row>
    <row r="152" customFormat="false" ht="27" hidden="false" customHeight="true" outlineLevel="0" collapsed="false">
      <c r="A152" s="42"/>
      <c r="B152" s="42"/>
      <c r="C152" s="42"/>
      <c r="D152" s="42"/>
      <c r="E152" s="54"/>
      <c r="F152" s="55" t="str">
        <f aca="false">IF(COUNT(D152:E152)&lt;2,"Non mesuré",D152*E152)</f>
        <v>Non mesuré</v>
      </c>
      <c r="G152" s="42"/>
      <c r="H152" s="42"/>
      <c r="I152" s="43" t="str">
        <f aca="false">IF(A152="",IF(COUNTA(B152:E152,G152:H152)=0,"Non renseigné","À compléter"),IF(AND(COUNTIF(T_09_Benefices[ID unique],A152)=1,B152&lt;&gt;"",C152&lt;&gt;"",COUNT(D152:E152)=2,D152&gt;=0,G152&lt;&gt;"",H152="Vérifiée"),"Mesuré","À compléter"))</f>
        <v>Non renseigné</v>
      </c>
    </row>
    <row r="153" customFormat="false" ht="27" hidden="false" customHeight="true" outlineLevel="0" collapsed="false">
      <c r="A153" s="42"/>
      <c r="B153" s="42"/>
      <c r="C153" s="42"/>
      <c r="D153" s="42"/>
      <c r="E153" s="54"/>
      <c r="F153" s="55" t="str">
        <f aca="false">IF(COUNT(D153:E153)&lt;2,"Non mesuré",D153*E153)</f>
        <v>Non mesuré</v>
      </c>
      <c r="G153" s="42"/>
      <c r="H153" s="42"/>
      <c r="I153" s="43" t="str">
        <f aca="false">IF(A153="",IF(COUNTA(B153:E153,G153:H153)=0,"Non renseigné","À compléter"),IF(AND(COUNTIF(T_09_Benefices[ID unique],A153)=1,B153&lt;&gt;"",C153&lt;&gt;"",COUNT(D153:E153)=2,D153&gt;=0,G153&lt;&gt;"",H153="Vérifiée"),"Mesuré","À compléter"))</f>
        <v>Non renseigné</v>
      </c>
    </row>
    <row r="154" customFormat="false" ht="27" hidden="false" customHeight="true" outlineLevel="0" collapsed="false">
      <c r="A154" s="42"/>
      <c r="B154" s="42"/>
      <c r="C154" s="42"/>
      <c r="D154" s="42"/>
      <c r="E154" s="54"/>
      <c r="F154" s="55" t="str">
        <f aca="false">IF(COUNT(D154:E154)&lt;2,"Non mesuré",D154*E154)</f>
        <v>Non mesuré</v>
      </c>
      <c r="G154" s="42"/>
      <c r="H154" s="42"/>
      <c r="I154" s="43" t="str">
        <f aca="false">IF(A154="",IF(COUNTA(B154:E154,G154:H154)=0,"Non renseigné","À compléter"),IF(AND(COUNTIF(T_09_Benefices[ID unique],A154)=1,B154&lt;&gt;"",C154&lt;&gt;"",COUNT(D154:E154)=2,D154&gt;=0,G154&lt;&gt;"",H154="Vérifiée"),"Mesuré","À compléter"))</f>
        <v>Non renseigné</v>
      </c>
    </row>
    <row r="155" customFormat="false" ht="27" hidden="false" customHeight="true" outlineLevel="0" collapsed="false">
      <c r="A155" s="42"/>
      <c r="B155" s="42"/>
      <c r="C155" s="42"/>
      <c r="D155" s="42"/>
      <c r="E155" s="54"/>
      <c r="F155" s="55" t="str">
        <f aca="false">IF(COUNT(D155:E155)&lt;2,"Non mesuré",D155*E155)</f>
        <v>Non mesuré</v>
      </c>
      <c r="G155" s="42"/>
      <c r="H155" s="42"/>
      <c r="I155" s="43" t="str">
        <f aca="false">IF(A155="",IF(COUNTA(B155:E155,G155:H155)=0,"Non renseigné","À compléter"),IF(AND(COUNTIF(T_09_Benefices[ID unique],A155)=1,B155&lt;&gt;"",C155&lt;&gt;"",COUNT(D155:E155)=2,D155&gt;=0,G155&lt;&gt;"",H155="Vérifiée"),"Mesuré","À compléter"))</f>
        <v>Non renseigné</v>
      </c>
    </row>
    <row r="156" customFormat="false" ht="27" hidden="false" customHeight="true" outlineLevel="0" collapsed="false">
      <c r="A156" s="42"/>
      <c r="B156" s="42"/>
      <c r="C156" s="42"/>
      <c r="D156" s="42"/>
      <c r="E156" s="54"/>
      <c r="F156" s="55" t="str">
        <f aca="false">IF(COUNT(D156:E156)&lt;2,"Non mesuré",D156*E156)</f>
        <v>Non mesuré</v>
      </c>
      <c r="G156" s="42"/>
      <c r="H156" s="42"/>
      <c r="I156" s="43" t="str">
        <f aca="false">IF(A156="",IF(COUNTA(B156:E156,G156:H156)=0,"Non renseigné","À compléter"),IF(AND(COUNTIF(T_09_Benefices[ID unique],A156)=1,B156&lt;&gt;"",C156&lt;&gt;"",COUNT(D156:E156)=2,D156&gt;=0,G156&lt;&gt;"",H156="Vérifiée"),"Mesuré","À compléter"))</f>
        <v>Non renseigné</v>
      </c>
    </row>
    <row r="157" customFormat="false" ht="27" hidden="false" customHeight="true" outlineLevel="0" collapsed="false">
      <c r="A157" s="42"/>
      <c r="B157" s="42"/>
      <c r="C157" s="42"/>
      <c r="D157" s="42"/>
      <c r="E157" s="54"/>
      <c r="F157" s="55" t="str">
        <f aca="false">IF(COUNT(D157:E157)&lt;2,"Non mesuré",D157*E157)</f>
        <v>Non mesuré</v>
      </c>
      <c r="G157" s="42"/>
      <c r="H157" s="42"/>
      <c r="I157" s="43" t="str">
        <f aca="false">IF(A157="",IF(COUNTA(B157:E157,G157:H157)=0,"Non renseigné","À compléter"),IF(AND(COUNTIF(T_09_Benefices[ID unique],A157)=1,B157&lt;&gt;"",C157&lt;&gt;"",COUNT(D157:E157)=2,D157&gt;=0,G157&lt;&gt;"",H157="Vérifiée"),"Mesuré","À compléter"))</f>
        <v>Non renseigné</v>
      </c>
    </row>
    <row r="158" customFormat="false" ht="27" hidden="false" customHeight="true" outlineLevel="0" collapsed="false">
      <c r="A158" s="42"/>
      <c r="B158" s="42"/>
      <c r="C158" s="42"/>
      <c r="D158" s="42"/>
      <c r="E158" s="54"/>
      <c r="F158" s="55" t="str">
        <f aca="false">IF(COUNT(D158:E158)&lt;2,"Non mesuré",D158*E158)</f>
        <v>Non mesuré</v>
      </c>
      <c r="G158" s="42"/>
      <c r="H158" s="42"/>
      <c r="I158" s="43" t="str">
        <f aca="false">IF(A158="",IF(COUNTA(B158:E158,G158:H158)=0,"Non renseigné","À compléter"),IF(AND(COUNTIF(T_09_Benefices[ID unique],A158)=1,B158&lt;&gt;"",C158&lt;&gt;"",COUNT(D158:E158)=2,D158&gt;=0,G158&lt;&gt;"",H158="Vérifiée"),"Mesuré","À compléter"))</f>
        <v>Non renseigné</v>
      </c>
    </row>
    <row r="159" customFormat="false" ht="27" hidden="false" customHeight="true" outlineLevel="0" collapsed="false">
      <c r="A159" s="42"/>
      <c r="B159" s="42"/>
      <c r="C159" s="42"/>
      <c r="D159" s="42"/>
      <c r="E159" s="54"/>
      <c r="F159" s="55" t="str">
        <f aca="false">IF(COUNT(D159:E159)&lt;2,"Non mesuré",D159*E159)</f>
        <v>Non mesuré</v>
      </c>
      <c r="G159" s="42"/>
      <c r="H159" s="42"/>
      <c r="I159" s="43" t="str">
        <f aca="false">IF(A159="",IF(COUNTA(B159:E159,G159:H159)=0,"Non renseigné","À compléter"),IF(AND(COUNTIF(T_09_Benefices[ID unique],A159)=1,B159&lt;&gt;"",C159&lt;&gt;"",COUNT(D159:E159)=2,D159&gt;=0,G159&lt;&gt;"",H159="Vérifiée"),"Mesuré","À compléter"))</f>
        <v>Non renseigné</v>
      </c>
    </row>
    <row r="160" customFormat="false" ht="27" hidden="false" customHeight="true" outlineLevel="0" collapsed="false">
      <c r="A160" s="42"/>
      <c r="B160" s="42"/>
      <c r="C160" s="42"/>
      <c r="D160" s="42"/>
      <c r="E160" s="54"/>
      <c r="F160" s="55" t="str">
        <f aca="false">IF(COUNT(D160:E160)&lt;2,"Non mesuré",D160*E160)</f>
        <v>Non mesuré</v>
      </c>
      <c r="G160" s="42"/>
      <c r="H160" s="42"/>
      <c r="I160" s="43" t="str">
        <f aca="false">IF(A160="",IF(COUNTA(B160:E160,G160:H160)=0,"Non renseigné","À compléter"),IF(AND(COUNTIF(T_09_Benefices[ID unique],A160)=1,B160&lt;&gt;"",C160&lt;&gt;"",COUNT(D160:E160)=2,D160&gt;=0,G160&lt;&gt;"",H160="Vérifiée"),"Mesuré","À compléter"))</f>
        <v>Non renseigné</v>
      </c>
    </row>
    <row r="161" customFormat="false" ht="27" hidden="false" customHeight="true" outlineLevel="0" collapsed="false">
      <c r="A161" s="42"/>
      <c r="B161" s="42"/>
      <c r="C161" s="42"/>
      <c r="D161" s="42"/>
      <c r="E161" s="54"/>
      <c r="F161" s="55" t="str">
        <f aca="false">IF(COUNT(D161:E161)&lt;2,"Non mesuré",D161*E161)</f>
        <v>Non mesuré</v>
      </c>
      <c r="G161" s="42"/>
      <c r="H161" s="42"/>
      <c r="I161" s="43" t="str">
        <f aca="false">IF(A161="",IF(COUNTA(B161:E161,G161:H161)=0,"Non renseigné","À compléter"),IF(AND(COUNTIF(T_09_Benefices[ID unique],A161)=1,B161&lt;&gt;"",C161&lt;&gt;"",COUNT(D161:E161)=2,D161&gt;=0,G161&lt;&gt;"",H161="Vérifiée"),"Mesuré","À compléter"))</f>
        <v>Non renseigné</v>
      </c>
    </row>
    <row r="162" customFormat="false" ht="27" hidden="false" customHeight="true" outlineLevel="0" collapsed="false">
      <c r="A162" s="42"/>
      <c r="B162" s="42"/>
      <c r="C162" s="42"/>
      <c r="D162" s="42"/>
      <c r="E162" s="54"/>
      <c r="F162" s="55" t="str">
        <f aca="false">IF(COUNT(D162:E162)&lt;2,"Non mesuré",D162*E162)</f>
        <v>Non mesuré</v>
      </c>
      <c r="G162" s="42"/>
      <c r="H162" s="42"/>
      <c r="I162" s="43" t="str">
        <f aca="false">IF(A162="",IF(COUNTA(B162:E162,G162:H162)=0,"Non renseigné","À compléter"),IF(AND(COUNTIF(T_09_Benefices[ID unique],A162)=1,B162&lt;&gt;"",C162&lt;&gt;"",COUNT(D162:E162)=2,D162&gt;=0,G162&lt;&gt;"",H162="Vérifiée"),"Mesuré","À compléter"))</f>
        <v>Non renseigné</v>
      </c>
    </row>
    <row r="163" customFormat="false" ht="27" hidden="false" customHeight="true" outlineLevel="0" collapsed="false">
      <c r="A163" s="42"/>
      <c r="B163" s="42"/>
      <c r="C163" s="42"/>
      <c r="D163" s="42"/>
      <c r="E163" s="54"/>
      <c r="F163" s="55" t="str">
        <f aca="false">IF(COUNT(D163:E163)&lt;2,"Non mesuré",D163*E163)</f>
        <v>Non mesuré</v>
      </c>
      <c r="G163" s="42"/>
      <c r="H163" s="42"/>
      <c r="I163" s="43" t="str">
        <f aca="false">IF(A163="",IF(COUNTA(B163:E163,G163:H163)=0,"Non renseigné","À compléter"),IF(AND(COUNTIF(T_09_Benefices[ID unique],A163)=1,B163&lt;&gt;"",C163&lt;&gt;"",COUNT(D163:E163)=2,D163&gt;=0,G163&lt;&gt;"",H163="Vérifiée"),"Mesuré","À compléter"))</f>
        <v>Non renseigné</v>
      </c>
    </row>
    <row r="164" customFormat="false" ht="27" hidden="false" customHeight="true" outlineLevel="0" collapsed="false">
      <c r="A164" s="42"/>
      <c r="B164" s="42"/>
      <c r="C164" s="42"/>
      <c r="D164" s="42"/>
      <c r="E164" s="54"/>
      <c r="F164" s="55" t="str">
        <f aca="false">IF(COUNT(D164:E164)&lt;2,"Non mesuré",D164*E164)</f>
        <v>Non mesuré</v>
      </c>
      <c r="G164" s="42"/>
      <c r="H164" s="42"/>
      <c r="I164" s="43" t="str">
        <f aca="false">IF(A164="",IF(COUNTA(B164:E164,G164:H164)=0,"Non renseigné","À compléter"),IF(AND(COUNTIF(T_09_Benefices[ID unique],A164)=1,B164&lt;&gt;"",C164&lt;&gt;"",COUNT(D164:E164)=2,D164&gt;=0,G164&lt;&gt;"",H164="Vérifiée"),"Mesuré","À compléter"))</f>
        <v>Non renseigné</v>
      </c>
    </row>
    <row r="165" customFormat="false" ht="27" hidden="false" customHeight="true" outlineLevel="0" collapsed="false">
      <c r="A165" s="42"/>
      <c r="B165" s="42"/>
      <c r="C165" s="42"/>
      <c r="D165" s="42"/>
      <c r="E165" s="54"/>
      <c r="F165" s="55" t="str">
        <f aca="false">IF(COUNT(D165:E165)&lt;2,"Non mesuré",D165*E165)</f>
        <v>Non mesuré</v>
      </c>
      <c r="G165" s="42"/>
      <c r="H165" s="42"/>
      <c r="I165" s="43" t="str">
        <f aca="false">IF(A165="",IF(COUNTA(B165:E165,G165:H165)=0,"Non renseigné","À compléter"),IF(AND(COUNTIF(T_09_Benefices[ID unique],A165)=1,B165&lt;&gt;"",C165&lt;&gt;"",COUNT(D165:E165)=2,D165&gt;=0,G165&lt;&gt;"",H165="Vérifiée"),"Mesuré","À compléter"))</f>
        <v>Non renseigné</v>
      </c>
    </row>
    <row r="166" customFormat="false" ht="27" hidden="false" customHeight="true" outlineLevel="0" collapsed="false">
      <c r="A166" s="42"/>
      <c r="B166" s="42"/>
      <c r="C166" s="42"/>
      <c r="D166" s="42"/>
      <c r="E166" s="54"/>
      <c r="F166" s="55" t="str">
        <f aca="false">IF(COUNT(D166:E166)&lt;2,"Non mesuré",D166*E166)</f>
        <v>Non mesuré</v>
      </c>
      <c r="G166" s="42"/>
      <c r="H166" s="42"/>
      <c r="I166" s="43" t="str">
        <f aca="false">IF(A166="",IF(COUNTA(B166:E166,G166:H166)=0,"Non renseigné","À compléter"),IF(AND(COUNTIF(T_09_Benefices[ID unique],A166)=1,B166&lt;&gt;"",C166&lt;&gt;"",COUNT(D166:E166)=2,D166&gt;=0,G166&lt;&gt;"",H166="Vérifiée"),"Mesuré","À compléter"))</f>
        <v>Non renseigné</v>
      </c>
    </row>
    <row r="167" customFormat="false" ht="27" hidden="false" customHeight="true" outlineLevel="0" collapsed="false">
      <c r="A167" s="42"/>
      <c r="B167" s="42"/>
      <c r="C167" s="42"/>
      <c r="D167" s="42"/>
      <c r="E167" s="54"/>
      <c r="F167" s="55" t="str">
        <f aca="false">IF(COUNT(D167:E167)&lt;2,"Non mesuré",D167*E167)</f>
        <v>Non mesuré</v>
      </c>
      <c r="G167" s="42"/>
      <c r="H167" s="42"/>
      <c r="I167" s="43" t="str">
        <f aca="false">IF(A167="",IF(COUNTA(B167:E167,G167:H167)=0,"Non renseigné","À compléter"),IF(AND(COUNTIF(T_09_Benefices[ID unique],A167)=1,B167&lt;&gt;"",C167&lt;&gt;"",COUNT(D167:E167)=2,D167&gt;=0,G167&lt;&gt;"",H167="Vérifiée"),"Mesuré","À compléter"))</f>
        <v>Non renseigné</v>
      </c>
    </row>
    <row r="168" customFormat="false" ht="27" hidden="false" customHeight="true" outlineLevel="0" collapsed="false">
      <c r="A168" s="42"/>
      <c r="B168" s="42"/>
      <c r="C168" s="42"/>
      <c r="D168" s="42"/>
      <c r="E168" s="54"/>
      <c r="F168" s="55" t="str">
        <f aca="false">IF(COUNT(D168:E168)&lt;2,"Non mesuré",D168*E168)</f>
        <v>Non mesuré</v>
      </c>
      <c r="G168" s="42"/>
      <c r="H168" s="42"/>
      <c r="I168" s="43" t="str">
        <f aca="false">IF(A168="",IF(COUNTA(B168:E168,G168:H168)=0,"Non renseigné","À compléter"),IF(AND(COUNTIF(T_09_Benefices[ID unique],A168)=1,B168&lt;&gt;"",C168&lt;&gt;"",COUNT(D168:E168)=2,D168&gt;=0,G168&lt;&gt;"",H168="Vérifiée"),"Mesuré","À compléter"))</f>
        <v>Non renseigné</v>
      </c>
    </row>
    <row r="169" customFormat="false" ht="27" hidden="false" customHeight="true" outlineLevel="0" collapsed="false">
      <c r="A169" s="42"/>
      <c r="B169" s="42"/>
      <c r="C169" s="42"/>
      <c r="D169" s="42"/>
      <c r="E169" s="54"/>
      <c r="F169" s="55" t="str">
        <f aca="false">IF(COUNT(D169:E169)&lt;2,"Non mesuré",D169*E169)</f>
        <v>Non mesuré</v>
      </c>
      <c r="G169" s="42"/>
      <c r="H169" s="42"/>
      <c r="I169" s="43" t="str">
        <f aca="false">IF(A169="",IF(COUNTA(B169:E169,G169:H169)=0,"Non renseigné","À compléter"),IF(AND(COUNTIF(T_09_Benefices[ID unique],A169)=1,B169&lt;&gt;"",C169&lt;&gt;"",COUNT(D169:E169)=2,D169&gt;=0,G169&lt;&gt;"",H169="Vérifiée"),"Mesuré","À compléter"))</f>
        <v>Non renseigné</v>
      </c>
    </row>
    <row r="170" customFormat="false" ht="27" hidden="false" customHeight="true" outlineLevel="0" collapsed="false">
      <c r="A170" s="42"/>
      <c r="B170" s="42"/>
      <c r="C170" s="42"/>
      <c r="D170" s="42"/>
      <c r="E170" s="54"/>
      <c r="F170" s="55" t="str">
        <f aca="false">IF(COUNT(D170:E170)&lt;2,"Non mesuré",D170*E170)</f>
        <v>Non mesuré</v>
      </c>
      <c r="G170" s="42"/>
      <c r="H170" s="42"/>
      <c r="I170" s="43" t="str">
        <f aca="false">IF(A170="",IF(COUNTA(B170:E170,G170:H170)=0,"Non renseigné","À compléter"),IF(AND(COUNTIF(T_09_Benefices[ID unique],A170)=1,B170&lt;&gt;"",C170&lt;&gt;"",COUNT(D170:E170)=2,D170&gt;=0,G170&lt;&gt;"",H170="Vérifiée"),"Mesuré","À compléter"))</f>
        <v>Non renseigné</v>
      </c>
    </row>
    <row r="171" customFormat="false" ht="27" hidden="false" customHeight="true" outlineLevel="0" collapsed="false">
      <c r="A171" s="42"/>
      <c r="B171" s="42"/>
      <c r="C171" s="42"/>
      <c r="D171" s="42"/>
      <c r="E171" s="54"/>
      <c r="F171" s="55" t="str">
        <f aca="false">IF(COUNT(D171:E171)&lt;2,"Non mesuré",D171*E171)</f>
        <v>Non mesuré</v>
      </c>
      <c r="G171" s="42"/>
      <c r="H171" s="42"/>
      <c r="I171" s="43" t="str">
        <f aca="false">IF(A171="",IF(COUNTA(B171:E171,G171:H171)=0,"Non renseigné","À compléter"),IF(AND(COUNTIF(T_09_Benefices[ID unique],A171)=1,B171&lt;&gt;"",C171&lt;&gt;"",COUNT(D171:E171)=2,D171&gt;=0,G171&lt;&gt;"",H171="Vérifiée"),"Mesuré","À compléter"))</f>
        <v>Non renseigné</v>
      </c>
    </row>
    <row r="172" customFormat="false" ht="27" hidden="false" customHeight="true" outlineLevel="0" collapsed="false">
      <c r="A172" s="42"/>
      <c r="B172" s="42"/>
      <c r="C172" s="42"/>
      <c r="D172" s="42"/>
      <c r="E172" s="54"/>
      <c r="F172" s="55" t="str">
        <f aca="false">IF(COUNT(D172:E172)&lt;2,"Non mesuré",D172*E172)</f>
        <v>Non mesuré</v>
      </c>
      <c r="G172" s="42"/>
      <c r="H172" s="42"/>
      <c r="I172" s="43" t="str">
        <f aca="false">IF(A172="",IF(COUNTA(B172:E172,G172:H172)=0,"Non renseigné","À compléter"),IF(AND(COUNTIF(T_09_Benefices[ID unique],A172)=1,B172&lt;&gt;"",C172&lt;&gt;"",COUNT(D172:E172)=2,D172&gt;=0,G172&lt;&gt;"",H172="Vérifiée"),"Mesuré","À compléter"))</f>
        <v>Non renseigné</v>
      </c>
    </row>
    <row r="173" customFormat="false" ht="27" hidden="false" customHeight="true" outlineLevel="0" collapsed="false">
      <c r="A173" s="42"/>
      <c r="B173" s="42"/>
      <c r="C173" s="42"/>
      <c r="D173" s="42"/>
      <c r="E173" s="54"/>
      <c r="F173" s="55" t="str">
        <f aca="false">IF(COUNT(D173:E173)&lt;2,"Non mesuré",D173*E173)</f>
        <v>Non mesuré</v>
      </c>
      <c r="G173" s="42"/>
      <c r="H173" s="42"/>
      <c r="I173" s="43" t="str">
        <f aca="false">IF(A173="",IF(COUNTA(B173:E173,G173:H173)=0,"Non renseigné","À compléter"),IF(AND(COUNTIF(T_09_Benefices[ID unique],A173)=1,B173&lt;&gt;"",C173&lt;&gt;"",COUNT(D173:E173)=2,D173&gt;=0,G173&lt;&gt;"",H173="Vérifiée"),"Mesuré","À compléter"))</f>
        <v>Non renseigné</v>
      </c>
    </row>
    <row r="174" customFormat="false" ht="27" hidden="false" customHeight="true" outlineLevel="0" collapsed="false">
      <c r="A174" s="42"/>
      <c r="B174" s="42"/>
      <c r="C174" s="42"/>
      <c r="D174" s="42"/>
      <c r="E174" s="54"/>
      <c r="F174" s="55" t="str">
        <f aca="false">IF(COUNT(D174:E174)&lt;2,"Non mesuré",D174*E174)</f>
        <v>Non mesuré</v>
      </c>
      <c r="G174" s="42"/>
      <c r="H174" s="42"/>
      <c r="I174" s="43" t="str">
        <f aca="false">IF(A174="",IF(COUNTA(B174:E174,G174:H174)=0,"Non renseigné","À compléter"),IF(AND(COUNTIF(T_09_Benefices[ID unique],A174)=1,B174&lt;&gt;"",C174&lt;&gt;"",COUNT(D174:E174)=2,D174&gt;=0,G174&lt;&gt;"",H174="Vérifiée"),"Mesuré","À compléter"))</f>
        <v>Non renseigné</v>
      </c>
    </row>
    <row r="175" customFormat="false" ht="27" hidden="false" customHeight="true" outlineLevel="0" collapsed="false">
      <c r="A175" s="42"/>
      <c r="B175" s="42"/>
      <c r="C175" s="42"/>
      <c r="D175" s="42"/>
      <c r="E175" s="54"/>
      <c r="F175" s="55" t="str">
        <f aca="false">IF(COUNT(D175:E175)&lt;2,"Non mesuré",D175*E175)</f>
        <v>Non mesuré</v>
      </c>
      <c r="G175" s="42"/>
      <c r="H175" s="42"/>
      <c r="I175" s="43" t="str">
        <f aca="false">IF(A175="",IF(COUNTA(B175:E175,G175:H175)=0,"Non renseigné","À compléter"),IF(AND(COUNTIF(T_09_Benefices[ID unique],A175)=1,B175&lt;&gt;"",C175&lt;&gt;"",COUNT(D175:E175)=2,D175&gt;=0,G175&lt;&gt;"",H175="Vérifiée"),"Mesuré","À compléter"))</f>
        <v>Non renseigné</v>
      </c>
    </row>
    <row r="176" customFormat="false" ht="27" hidden="false" customHeight="true" outlineLevel="0" collapsed="false">
      <c r="A176" s="42"/>
      <c r="B176" s="42"/>
      <c r="C176" s="42"/>
      <c r="D176" s="42"/>
      <c r="E176" s="54"/>
      <c r="F176" s="55" t="str">
        <f aca="false">IF(COUNT(D176:E176)&lt;2,"Non mesuré",D176*E176)</f>
        <v>Non mesuré</v>
      </c>
      <c r="G176" s="42"/>
      <c r="H176" s="42"/>
      <c r="I176" s="43" t="str">
        <f aca="false">IF(A176="",IF(COUNTA(B176:E176,G176:H176)=0,"Non renseigné","À compléter"),IF(AND(COUNTIF(T_09_Benefices[ID unique],A176)=1,B176&lt;&gt;"",C176&lt;&gt;"",COUNT(D176:E176)=2,D176&gt;=0,G176&lt;&gt;"",H176="Vérifiée"),"Mesuré","À compléter"))</f>
        <v>Non renseigné</v>
      </c>
    </row>
    <row r="177" customFormat="false" ht="27" hidden="false" customHeight="true" outlineLevel="0" collapsed="false">
      <c r="A177" s="42"/>
      <c r="B177" s="42"/>
      <c r="C177" s="42"/>
      <c r="D177" s="42"/>
      <c r="E177" s="54"/>
      <c r="F177" s="55" t="str">
        <f aca="false">IF(COUNT(D177:E177)&lt;2,"Non mesuré",D177*E177)</f>
        <v>Non mesuré</v>
      </c>
      <c r="G177" s="42"/>
      <c r="H177" s="42"/>
      <c r="I177" s="43" t="str">
        <f aca="false">IF(A177="",IF(COUNTA(B177:E177,G177:H177)=0,"Non renseigné","À compléter"),IF(AND(COUNTIF(T_09_Benefices[ID unique],A177)=1,B177&lt;&gt;"",C177&lt;&gt;"",COUNT(D177:E177)=2,D177&gt;=0,G177&lt;&gt;"",H177="Vérifiée"),"Mesuré","À compléter"))</f>
        <v>Non renseigné</v>
      </c>
    </row>
    <row r="178" customFormat="false" ht="27" hidden="false" customHeight="true" outlineLevel="0" collapsed="false">
      <c r="A178" s="42"/>
      <c r="B178" s="42"/>
      <c r="C178" s="42"/>
      <c r="D178" s="42"/>
      <c r="E178" s="54"/>
      <c r="F178" s="55" t="str">
        <f aca="false">IF(COUNT(D178:E178)&lt;2,"Non mesuré",D178*E178)</f>
        <v>Non mesuré</v>
      </c>
      <c r="G178" s="42"/>
      <c r="H178" s="42"/>
      <c r="I178" s="43" t="str">
        <f aca="false">IF(A178="",IF(COUNTA(B178:E178,G178:H178)=0,"Non renseigné","À compléter"),IF(AND(COUNTIF(T_09_Benefices[ID unique],A178)=1,B178&lt;&gt;"",C178&lt;&gt;"",COUNT(D178:E178)=2,D178&gt;=0,G178&lt;&gt;"",H178="Vérifiée"),"Mesuré","À compléter"))</f>
        <v>Non renseigné</v>
      </c>
    </row>
    <row r="179" customFormat="false" ht="27" hidden="false" customHeight="true" outlineLevel="0" collapsed="false">
      <c r="A179" s="42"/>
      <c r="B179" s="42"/>
      <c r="C179" s="42"/>
      <c r="D179" s="42"/>
      <c r="E179" s="54"/>
      <c r="F179" s="55" t="str">
        <f aca="false">IF(COUNT(D179:E179)&lt;2,"Non mesuré",D179*E179)</f>
        <v>Non mesuré</v>
      </c>
      <c r="G179" s="42"/>
      <c r="H179" s="42"/>
      <c r="I179" s="43" t="str">
        <f aca="false">IF(A179="",IF(COUNTA(B179:E179,G179:H179)=0,"Non renseigné","À compléter"),IF(AND(COUNTIF(T_09_Benefices[ID unique],A179)=1,B179&lt;&gt;"",C179&lt;&gt;"",COUNT(D179:E179)=2,D179&gt;=0,G179&lt;&gt;"",H179="Vérifiée"),"Mesuré","À compléter"))</f>
        <v>Non renseigné</v>
      </c>
    </row>
    <row r="180" customFormat="false" ht="27" hidden="false" customHeight="true" outlineLevel="0" collapsed="false">
      <c r="A180" s="42"/>
      <c r="B180" s="42"/>
      <c r="C180" s="42"/>
      <c r="D180" s="42"/>
      <c r="E180" s="54"/>
      <c r="F180" s="55" t="str">
        <f aca="false">IF(COUNT(D180:E180)&lt;2,"Non mesuré",D180*E180)</f>
        <v>Non mesuré</v>
      </c>
      <c r="G180" s="42"/>
      <c r="H180" s="42"/>
      <c r="I180" s="43" t="str">
        <f aca="false">IF(A180="",IF(COUNTA(B180:E180,G180:H180)=0,"Non renseigné","À compléter"),IF(AND(COUNTIF(T_09_Benefices[ID unique],A180)=1,B180&lt;&gt;"",C180&lt;&gt;"",COUNT(D180:E180)=2,D180&gt;=0,G180&lt;&gt;"",H180="Vérifiée"),"Mesuré","À compléter"))</f>
        <v>Non renseigné</v>
      </c>
    </row>
    <row r="181" customFormat="false" ht="27" hidden="false" customHeight="true" outlineLevel="0" collapsed="false">
      <c r="A181" s="42"/>
      <c r="B181" s="42"/>
      <c r="C181" s="42"/>
      <c r="D181" s="42"/>
      <c r="E181" s="54"/>
      <c r="F181" s="55" t="str">
        <f aca="false">IF(COUNT(D181:E181)&lt;2,"Non mesuré",D181*E181)</f>
        <v>Non mesuré</v>
      </c>
      <c r="G181" s="42"/>
      <c r="H181" s="42"/>
      <c r="I181" s="43" t="str">
        <f aca="false">IF(A181="",IF(COUNTA(B181:E181,G181:H181)=0,"Non renseigné","À compléter"),IF(AND(COUNTIF(T_09_Benefices[ID unique],A181)=1,B181&lt;&gt;"",C181&lt;&gt;"",COUNT(D181:E181)=2,D181&gt;=0,G181&lt;&gt;"",H181="Vérifiée"),"Mesuré","À compléter"))</f>
        <v>Non renseigné</v>
      </c>
    </row>
    <row r="182" customFormat="false" ht="27" hidden="false" customHeight="true" outlineLevel="0" collapsed="false">
      <c r="A182" s="42"/>
      <c r="B182" s="42"/>
      <c r="C182" s="42"/>
      <c r="D182" s="42"/>
      <c r="E182" s="54"/>
      <c r="F182" s="55" t="str">
        <f aca="false">IF(COUNT(D182:E182)&lt;2,"Non mesuré",D182*E182)</f>
        <v>Non mesuré</v>
      </c>
      <c r="G182" s="42"/>
      <c r="H182" s="42"/>
      <c r="I182" s="43" t="str">
        <f aca="false">IF(A182="",IF(COUNTA(B182:E182,G182:H182)=0,"Non renseigné","À compléter"),IF(AND(COUNTIF(T_09_Benefices[ID unique],A182)=1,B182&lt;&gt;"",C182&lt;&gt;"",COUNT(D182:E182)=2,D182&gt;=0,G182&lt;&gt;"",H182="Vérifiée"),"Mesuré","À compléter"))</f>
        <v>Non renseigné</v>
      </c>
    </row>
    <row r="183" customFormat="false" ht="27" hidden="false" customHeight="true" outlineLevel="0" collapsed="false">
      <c r="A183" s="42"/>
      <c r="B183" s="42"/>
      <c r="C183" s="42"/>
      <c r="D183" s="42"/>
      <c r="E183" s="54"/>
      <c r="F183" s="55" t="str">
        <f aca="false">IF(COUNT(D183:E183)&lt;2,"Non mesuré",D183*E183)</f>
        <v>Non mesuré</v>
      </c>
      <c r="G183" s="42"/>
      <c r="H183" s="42"/>
      <c r="I183" s="43" t="str">
        <f aca="false">IF(A183="",IF(COUNTA(B183:E183,G183:H183)=0,"Non renseigné","À compléter"),IF(AND(COUNTIF(T_09_Benefices[ID unique],A183)=1,B183&lt;&gt;"",C183&lt;&gt;"",COUNT(D183:E183)=2,D183&gt;=0,G183&lt;&gt;"",H183="Vérifiée"),"Mesuré","À compléter"))</f>
        <v>Non renseigné</v>
      </c>
    </row>
    <row r="184" customFormat="false" ht="27" hidden="false" customHeight="true" outlineLevel="0" collapsed="false">
      <c r="A184" s="42"/>
      <c r="B184" s="42"/>
      <c r="C184" s="42"/>
      <c r="D184" s="42"/>
      <c r="E184" s="54"/>
      <c r="F184" s="55" t="str">
        <f aca="false">IF(COUNT(D184:E184)&lt;2,"Non mesuré",D184*E184)</f>
        <v>Non mesuré</v>
      </c>
      <c r="G184" s="42"/>
      <c r="H184" s="42"/>
      <c r="I184" s="43" t="str">
        <f aca="false">IF(A184="",IF(COUNTA(B184:E184,G184:H184)=0,"Non renseigné","À compléter"),IF(AND(COUNTIF(T_09_Benefices[ID unique],A184)=1,B184&lt;&gt;"",C184&lt;&gt;"",COUNT(D184:E184)=2,D184&gt;=0,G184&lt;&gt;"",H184="Vérifiée"),"Mesuré","À compléter"))</f>
        <v>Non renseigné</v>
      </c>
    </row>
    <row r="185" customFormat="false" ht="27" hidden="false" customHeight="true" outlineLevel="0" collapsed="false">
      <c r="A185" s="42"/>
      <c r="B185" s="42"/>
      <c r="C185" s="42"/>
      <c r="D185" s="42"/>
      <c r="E185" s="54"/>
      <c r="F185" s="55" t="str">
        <f aca="false">IF(COUNT(D185:E185)&lt;2,"Non mesuré",D185*E185)</f>
        <v>Non mesuré</v>
      </c>
      <c r="G185" s="42"/>
      <c r="H185" s="42"/>
      <c r="I185" s="43" t="str">
        <f aca="false">IF(A185="",IF(COUNTA(B185:E185,G185:H185)=0,"Non renseigné","À compléter"),IF(AND(COUNTIF(T_09_Benefices[ID unique],A185)=1,B185&lt;&gt;"",C185&lt;&gt;"",COUNT(D185:E185)=2,D185&gt;=0,G185&lt;&gt;"",H185="Vérifiée"),"Mesuré","À compléter"))</f>
        <v>Non renseigné</v>
      </c>
    </row>
    <row r="186" customFormat="false" ht="27" hidden="false" customHeight="true" outlineLevel="0" collapsed="false">
      <c r="A186" s="42"/>
      <c r="B186" s="42"/>
      <c r="C186" s="42"/>
      <c r="D186" s="42"/>
      <c r="E186" s="54"/>
      <c r="F186" s="55" t="str">
        <f aca="false">IF(COUNT(D186:E186)&lt;2,"Non mesuré",D186*E186)</f>
        <v>Non mesuré</v>
      </c>
      <c r="G186" s="42"/>
      <c r="H186" s="42"/>
      <c r="I186" s="43" t="str">
        <f aca="false">IF(A186="",IF(COUNTA(B186:E186,G186:H186)=0,"Non renseigné","À compléter"),IF(AND(COUNTIF(T_09_Benefices[ID unique],A186)=1,B186&lt;&gt;"",C186&lt;&gt;"",COUNT(D186:E186)=2,D186&gt;=0,G186&lt;&gt;"",H186="Vérifiée"),"Mesuré","À compléter"))</f>
        <v>Non renseigné</v>
      </c>
    </row>
    <row r="187" customFormat="false" ht="27" hidden="false" customHeight="true" outlineLevel="0" collapsed="false">
      <c r="A187" s="42"/>
      <c r="B187" s="42"/>
      <c r="C187" s="42"/>
      <c r="D187" s="42"/>
      <c r="E187" s="54"/>
      <c r="F187" s="55" t="str">
        <f aca="false">IF(COUNT(D187:E187)&lt;2,"Non mesuré",D187*E187)</f>
        <v>Non mesuré</v>
      </c>
      <c r="G187" s="42"/>
      <c r="H187" s="42"/>
      <c r="I187" s="43" t="str">
        <f aca="false">IF(A187="",IF(COUNTA(B187:E187,G187:H187)=0,"Non renseigné","À compléter"),IF(AND(COUNTIF(T_09_Benefices[ID unique],A187)=1,B187&lt;&gt;"",C187&lt;&gt;"",COUNT(D187:E187)=2,D187&gt;=0,G187&lt;&gt;"",H187="Vérifiée"),"Mesuré","À compléter"))</f>
        <v>Non renseigné</v>
      </c>
    </row>
    <row r="188" customFormat="false" ht="27" hidden="false" customHeight="true" outlineLevel="0" collapsed="false">
      <c r="A188" s="42"/>
      <c r="B188" s="42"/>
      <c r="C188" s="42"/>
      <c r="D188" s="42"/>
      <c r="E188" s="54"/>
      <c r="F188" s="55" t="str">
        <f aca="false">IF(COUNT(D188:E188)&lt;2,"Non mesuré",D188*E188)</f>
        <v>Non mesuré</v>
      </c>
      <c r="G188" s="42"/>
      <c r="H188" s="42"/>
      <c r="I188" s="43" t="str">
        <f aca="false">IF(A188="",IF(COUNTA(B188:E188,G188:H188)=0,"Non renseigné","À compléter"),IF(AND(COUNTIF(T_09_Benefices[ID unique],A188)=1,B188&lt;&gt;"",C188&lt;&gt;"",COUNT(D188:E188)=2,D188&gt;=0,G188&lt;&gt;"",H188="Vérifiée"),"Mesuré","À compléter"))</f>
        <v>Non renseigné</v>
      </c>
    </row>
    <row r="189" customFormat="false" ht="27" hidden="false" customHeight="true" outlineLevel="0" collapsed="false">
      <c r="A189" s="42"/>
      <c r="B189" s="42"/>
      <c r="C189" s="42"/>
      <c r="D189" s="42"/>
      <c r="E189" s="54"/>
      <c r="F189" s="55" t="str">
        <f aca="false">IF(COUNT(D189:E189)&lt;2,"Non mesuré",D189*E189)</f>
        <v>Non mesuré</v>
      </c>
      <c r="G189" s="42"/>
      <c r="H189" s="42"/>
      <c r="I189" s="43" t="str">
        <f aca="false">IF(A189="",IF(COUNTA(B189:E189,G189:H189)=0,"Non renseigné","À compléter"),IF(AND(COUNTIF(T_09_Benefices[ID unique],A189)=1,B189&lt;&gt;"",C189&lt;&gt;"",COUNT(D189:E189)=2,D189&gt;=0,G189&lt;&gt;"",H189="Vérifiée"),"Mesuré","À compléter"))</f>
        <v>Non renseigné</v>
      </c>
    </row>
    <row r="190" customFormat="false" ht="27" hidden="false" customHeight="true" outlineLevel="0" collapsed="false">
      <c r="A190" s="42"/>
      <c r="B190" s="42"/>
      <c r="C190" s="42"/>
      <c r="D190" s="42"/>
      <c r="E190" s="54"/>
      <c r="F190" s="55" t="str">
        <f aca="false">IF(COUNT(D190:E190)&lt;2,"Non mesuré",D190*E190)</f>
        <v>Non mesuré</v>
      </c>
      <c r="G190" s="42"/>
      <c r="H190" s="42"/>
      <c r="I190" s="43" t="str">
        <f aca="false">IF(A190="",IF(COUNTA(B190:E190,G190:H190)=0,"Non renseigné","À compléter"),IF(AND(COUNTIF(T_09_Benefices[ID unique],A190)=1,B190&lt;&gt;"",C190&lt;&gt;"",COUNT(D190:E190)=2,D190&gt;=0,G190&lt;&gt;"",H190="Vérifiée"),"Mesuré","À compléter"))</f>
        <v>Non renseigné</v>
      </c>
    </row>
    <row r="191" customFormat="false" ht="27" hidden="false" customHeight="true" outlineLevel="0" collapsed="false">
      <c r="A191" s="42"/>
      <c r="B191" s="42"/>
      <c r="C191" s="42"/>
      <c r="D191" s="42"/>
      <c r="E191" s="54"/>
      <c r="F191" s="55" t="str">
        <f aca="false">IF(COUNT(D191:E191)&lt;2,"Non mesuré",D191*E191)</f>
        <v>Non mesuré</v>
      </c>
      <c r="G191" s="42"/>
      <c r="H191" s="42"/>
      <c r="I191" s="43" t="str">
        <f aca="false">IF(A191="",IF(COUNTA(B191:E191,G191:H191)=0,"Non renseigné","À compléter"),IF(AND(COUNTIF(T_09_Benefices[ID unique],A191)=1,B191&lt;&gt;"",C191&lt;&gt;"",COUNT(D191:E191)=2,D191&gt;=0,G191&lt;&gt;"",H191="Vérifiée"),"Mesuré","À compléter"))</f>
        <v>Non renseigné</v>
      </c>
    </row>
    <row r="192" customFormat="false" ht="27" hidden="false" customHeight="true" outlineLevel="0" collapsed="false">
      <c r="A192" s="42"/>
      <c r="B192" s="42"/>
      <c r="C192" s="42"/>
      <c r="D192" s="42"/>
      <c r="E192" s="54"/>
      <c r="F192" s="55" t="str">
        <f aca="false">IF(COUNT(D192:E192)&lt;2,"Non mesuré",D192*E192)</f>
        <v>Non mesuré</v>
      </c>
      <c r="G192" s="42"/>
      <c r="H192" s="42"/>
      <c r="I192" s="43" t="str">
        <f aca="false">IF(A192="",IF(COUNTA(B192:E192,G192:H192)=0,"Non renseigné","À compléter"),IF(AND(COUNTIF(T_09_Benefices[ID unique],A192)=1,B192&lt;&gt;"",C192&lt;&gt;"",COUNT(D192:E192)=2,D192&gt;=0,G192&lt;&gt;"",H192="Vérifiée"),"Mesuré","À compléter"))</f>
        <v>Non renseigné</v>
      </c>
    </row>
    <row r="193" customFormat="false" ht="27" hidden="false" customHeight="true" outlineLevel="0" collapsed="false">
      <c r="A193" s="42"/>
      <c r="B193" s="42"/>
      <c r="C193" s="42"/>
      <c r="D193" s="42"/>
      <c r="E193" s="54"/>
      <c r="F193" s="55" t="str">
        <f aca="false">IF(COUNT(D193:E193)&lt;2,"Non mesuré",D193*E193)</f>
        <v>Non mesuré</v>
      </c>
      <c r="G193" s="42"/>
      <c r="H193" s="42"/>
      <c r="I193" s="43" t="str">
        <f aca="false">IF(A193="",IF(COUNTA(B193:E193,G193:H193)=0,"Non renseigné","À compléter"),IF(AND(COUNTIF(T_09_Benefices[ID unique],A193)=1,B193&lt;&gt;"",C193&lt;&gt;"",COUNT(D193:E193)=2,D193&gt;=0,G193&lt;&gt;"",H193="Vérifiée"),"Mesuré","À compléter"))</f>
        <v>Non renseigné</v>
      </c>
    </row>
    <row r="194" customFormat="false" ht="27" hidden="false" customHeight="true" outlineLevel="0" collapsed="false">
      <c r="A194" s="42"/>
      <c r="B194" s="42"/>
      <c r="C194" s="42"/>
      <c r="D194" s="42"/>
      <c r="E194" s="54"/>
      <c r="F194" s="55" t="str">
        <f aca="false">IF(COUNT(D194:E194)&lt;2,"Non mesuré",D194*E194)</f>
        <v>Non mesuré</v>
      </c>
      <c r="G194" s="42"/>
      <c r="H194" s="42"/>
      <c r="I194" s="43" t="str">
        <f aca="false">IF(A194="",IF(COUNTA(B194:E194,G194:H194)=0,"Non renseigné","À compléter"),IF(AND(COUNTIF(T_09_Benefices[ID unique],A194)=1,B194&lt;&gt;"",C194&lt;&gt;"",COUNT(D194:E194)=2,D194&gt;=0,G194&lt;&gt;"",H194="Vérifiée"),"Mesuré","À compléter"))</f>
        <v>Non renseigné</v>
      </c>
    </row>
    <row r="195" customFormat="false" ht="27" hidden="false" customHeight="true" outlineLevel="0" collapsed="false">
      <c r="A195" s="42"/>
      <c r="B195" s="42"/>
      <c r="C195" s="42"/>
      <c r="D195" s="42"/>
      <c r="E195" s="54"/>
      <c r="F195" s="55" t="str">
        <f aca="false">IF(COUNT(D195:E195)&lt;2,"Non mesuré",D195*E195)</f>
        <v>Non mesuré</v>
      </c>
      <c r="G195" s="42"/>
      <c r="H195" s="42"/>
      <c r="I195" s="43" t="str">
        <f aca="false">IF(A195="",IF(COUNTA(B195:E195,G195:H195)=0,"Non renseigné","À compléter"),IF(AND(COUNTIF(T_09_Benefices[ID unique],A195)=1,B195&lt;&gt;"",C195&lt;&gt;"",COUNT(D195:E195)=2,D195&gt;=0,G195&lt;&gt;"",H195="Vérifiée"),"Mesuré","À compléter"))</f>
        <v>Non renseigné</v>
      </c>
    </row>
    <row r="196" customFormat="false" ht="27" hidden="false" customHeight="true" outlineLevel="0" collapsed="false">
      <c r="A196" s="42"/>
      <c r="B196" s="42"/>
      <c r="C196" s="42"/>
      <c r="D196" s="42"/>
      <c r="E196" s="54"/>
      <c r="F196" s="55" t="str">
        <f aca="false">IF(COUNT(D196:E196)&lt;2,"Non mesuré",D196*E196)</f>
        <v>Non mesuré</v>
      </c>
      <c r="G196" s="42"/>
      <c r="H196" s="42"/>
      <c r="I196" s="43" t="str">
        <f aca="false">IF(A196="",IF(COUNTA(B196:E196,G196:H196)=0,"Non renseigné","À compléter"),IF(AND(COUNTIF(T_09_Benefices[ID unique],A196)=1,B196&lt;&gt;"",C196&lt;&gt;"",COUNT(D196:E196)=2,D196&gt;=0,G196&lt;&gt;"",H196="Vérifiée"),"Mesuré","À compléter"))</f>
        <v>Non renseigné</v>
      </c>
    </row>
    <row r="197" customFormat="false" ht="27" hidden="false" customHeight="true" outlineLevel="0" collapsed="false">
      <c r="A197" s="42"/>
      <c r="B197" s="42"/>
      <c r="C197" s="42"/>
      <c r="D197" s="42"/>
      <c r="E197" s="54"/>
      <c r="F197" s="55" t="str">
        <f aca="false">IF(COUNT(D197:E197)&lt;2,"Non mesuré",D197*E197)</f>
        <v>Non mesuré</v>
      </c>
      <c r="G197" s="42"/>
      <c r="H197" s="42"/>
      <c r="I197" s="43" t="str">
        <f aca="false">IF(A197="",IF(COUNTA(B197:E197,G197:H197)=0,"Non renseigné","À compléter"),IF(AND(COUNTIF(T_09_Benefices[ID unique],A197)=1,B197&lt;&gt;"",C197&lt;&gt;"",COUNT(D197:E197)=2,D197&gt;=0,G197&lt;&gt;"",H197="Vérifiée"),"Mesuré","À compléter"))</f>
        <v>Non renseigné</v>
      </c>
    </row>
    <row r="198" customFormat="false" ht="27" hidden="false" customHeight="true" outlineLevel="0" collapsed="false">
      <c r="A198" s="42"/>
      <c r="B198" s="42"/>
      <c r="C198" s="42"/>
      <c r="D198" s="42"/>
      <c r="E198" s="54"/>
      <c r="F198" s="55" t="str">
        <f aca="false">IF(COUNT(D198:E198)&lt;2,"Non mesuré",D198*E198)</f>
        <v>Non mesuré</v>
      </c>
      <c r="G198" s="42"/>
      <c r="H198" s="42"/>
      <c r="I198" s="43" t="str">
        <f aca="false">IF(A198="",IF(COUNTA(B198:E198,G198:H198)=0,"Non renseigné","À compléter"),IF(AND(COUNTIF(T_09_Benefices[ID unique],A198)=1,B198&lt;&gt;"",C198&lt;&gt;"",COUNT(D198:E198)=2,D198&gt;=0,G198&lt;&gt;"",H198="Vérifiée"),"Mesuré","À compléter"))</f>
        <v>Non renseigné</v>
      </c>
    </row>
    <row r="199" customFormat="false" ht="27" hidden="false" customHeight="true" outlineLevel="0" collapsed="false">
      <c r="A199" s="42"/>
      <c r="B199" s="42"/>
      <c r="C199" s="42"/>
      <c r="D199" s="42"/>
      <c r="E199" s="54"/>
      <c r="F199" s="55" t="str">
        <f aca="false">IF(COUNT(D199:E199)&lt;2,"Non mesuré",D199*E199)</f>
        <v>Non mesuré</v>
      </c>
      <c r="G199" s="42"/>
      <c r="H199" s="42"/>
      <c r="I199" s="43" t="str">
        <f aca="false">IF(A199="",IF(COUNTA(B199:E199,G199:H199)=0,"Non renseigné","À compléter"),IF(AND(COUNTIF(T_09_Benefices[ID unique],A199)=1,B199&lt;&gt;"",C199&lt;&gt;"",COUNT(D199:E199)=2,D199&gt;=0,G199&lt;&gt;"",H199="Vérifiée"),"Mesuré","À compléter"))</f>
        <v>Non renseigné</v>
      </c>
    </row>
    <row r="200" customFormat="false" ht="27" hidden="false" customHeight="true" outlineLevel="0" collapsed="false">
      <c r="A200" s="42"/>
      <c r="B200" s="42"/>
      <c r="C200" s="42"/>
      <c r="D200" s="42"/>
      <c r="E200" s="54"/>
      <c r="F200" s="55" t="str">
        <f aca="false">IF(COUNT(D200:E200)&lt;2,"Non mesuré",D200*E200)</f>
        <v>Non mesuré</v>
      </c>
      <c r="G200" s="42"/>
      <c r="H200" s="42"/>
      <c r="I200" s="43" t="str">
        <f aca="false">IF(A200="",IF(COUNTA(B200:E200,G200:H200)=0,"Non renseigné","À compléter"),IF(AND(COUNTIF(T_09_Benefices[ID unique],A200)=1,B200&lt;&gt;"",C200&lt;&gt;"",COUNT(D200:E200)=2,D200&gt;=0,G200&lt;&gt;"",H200="Vérifiée"),"Mesuré","À compléter"))</f>
        <v>Non renseigné</v>
      </c>
    </row>
    <row r="201" customFormat="false" ht="27" hidden="false" customHeight="true" outlineLevel="0" collapsed="false">
      <c r="A201" s="42"/>
      <c r="B201" s="42"/>
      <c r="C201" s="42"/>
      <c r="D201" s="42"/>
      <c r="E201" s="54"/>
      <c r="F201" s="55" t="str">
        <f aca="false">IF(COUNT(D201:E201)&lt;2,"Non mesuré",D201*E201)</f>
        <v>Non mesuré</v>
      </c>
      <c r="G201" s="42"/>
      <c r="H201" s="42"/>
      <c r="I201" s="43" t="str">
        <f aca="false">IF(A201="",IF(COUNTA(B201:E201,G201:H201)=0,"Non renseigné","À compléter"),IF(AND(COUNTIF(T_09_Benefices[ID unique],A201)=1,B201&lt;&gt;"",C201&lt;&gt;"",COUNT(D201:E201)=2,D201&gt;=0,G201&lt;&gt;"",H201="Vérifiée"),"Mesuré","À compléter"))</f>
        <v>Non renseigné</v>
      </c>
    </row>
    <row r="202" customFormat="false" ht="27" hidden="false" customHeight="true" outlineLevel="0" collapsed="false">
      <c r="A202" s="42"/>
      <c r="B202" s="42"/>
      <c r="C202" s="42"/>
      <c r="D202" s="42"/>
      <c r="E202" s="54"/>
      <c r="F202" s="55" t="str">
        <f aca="false">IF(COUNT(D202:E202)&lt;2,"Non mesuré",D202*E202)</f>
        <v>Non mesuré</v>
      </c>
      <c r="G202" s="42"/>
      <c r="H202" s="42"/>
      <c r="I202" s="43" t="str">
        <f aca="false">IF(A202="",IF(COUNTA(B202:E202,G202:H202)=0,"Non renseigné","À compléter"),IF(AND(COUNTIF(T_09_Benefices[ID unique],A202)=1,B202&lt;&gt;"",C202&lt;&gt;"",COUNT(D202:E202)=2,D202&gt;=0,G202&lt;&gt;"",H202="Vérifiée"),"Mesuré","À compléter"))</f>
        <v>Non renseigné</v>
      </c>
    </row>
    <row r="203" customFormat="false" ht="27" hidden="false" customHeight="true" outlineLevel="0" collapsed="false">
      <c r="A203" s="42"/>
      <c r="B203" s="42"/>
      <c r="C203" s="42"/>
      <c r="D203" s="42"/>
      <c r="E203" s="54"/>
      <c r="F203" s="55" t="str">
        <f aca="false">IF(COUNT(D203:E203)&lt;2,"Non mesuré",D203*E203)</f>
        <v>Non mesuré</v>
      </c>
      <c r="G203" s="42"/>
      <c r="H203" s="42"/>
      <c r="I203" s="43" t="str">
        <f aca="false">IF(A203="",IF(COUNTA(B203:E203,G203:H203)=0,"Non renseigné","À compléter"),IF(AND(COUNTIF(T_09_Benefices[ID unique],A203)=1,B203&lt;&gt;"",C203&lt;&gt;"",COUNT(D203:E203)=2,D203&gt;=0,G203&lt;&gt;"",H203="Vérifiée"),"Mesuré","À compléter"))</f>
        <v>Non renseigné</v>
      </c>
    </row>
    <row r="204" customFormat="false" ht="27" hidden="false" customHeight="true" outlineLevel="0" collapsed="false">
      <c r="A204" s="42"/>
      <c r="B204" s="42"/>
      <c r="C204" s="42"/>
      <c r="D204" s="42"/>
      <c r="E204" s="54"/>
      <c r="F204" s="55" t="str">
        <f aca="false">IF(COUNT(D204:E204)&lt;2,"Non mesuré",D204*E204)</f>
        <v>Non mesuré</v>
      </c>
      <c r="G204" s="42"/>
      <c r="H204" s="42"/>
      <c r="I204" s="43" t="str">
        <f aca="false">IF(A204="",IF(COUNTA(B204:E204,G204:H204)=0,"Non renseigné","À compléter"),IF(AND(COUNTIF(T_09_Benefices[ID unique],A204)=1,B204&lt;&gt;"",C204&lt;&gt;"",COUNT(D204:E204)=2,D204&gt;=0,G204&lt;&gt;"",H204="Vérifiée"),"Mesuré","À compléter"))</f>
        <v>Non renseigné</v>
      </c>
    </row>
    <row r="205" customFormat="false" ht="27" hidden="false" customHeight="true" outlineLevel="0" collapsed="false">
      <c r="A205" s="42"/>
      <c r="B205" s="42"/>
      <c r="C205" s="42"/>
      <c r="D205" s="42"/>
      <c r="E205" s="54"/>
      <c r="F205" s="55" t="str">
        <f aca="false">IF(COUNT(D205:E205)&lt;2,"Non mesuré",D205*E205)</f>
        <v>Non mesuré</v>
      </c>
      <c r="G205" s="42"/>
      <c r="H205" s="42"/>
      <c r="I205" s="43" t="str">
        <f aca="false">IF(A205="",IF(COUNTA(B205:E205,G205:H205)=0,"Non renseigné","À compléter"),IF(AND(COUNTIF(T_09_Benefices[ID unique],A205)=1,B205&lt;&gt;"",C205&lt;&gt;"",COUNT(D205:E205)=2,D205&gt;=0,G205&lt;&gt;"",H205="Vérifiée"),"Mesuré","À compléter"))</f>
        <v>Non renseigné</v>
      </c>
    </row>
    <row r="206" customFormat="false" ht="27" hidden="false" customHeight="true" outlineLevel="0" collapsed="false">
      <c r="A206" s="42"/>
      <c r="B206" s="42"/>
      <c r="C206" s="42"/>
      <c r="D206" s="42"/>
      <c r="E206" s="54"/>
      <c r="F206" s="55" t="str">
        <f aca="false">IF(COUNT(D206:E206)&lt;2,"Non mesuré",D206*E206)</f>
        <v>Non mesuré</v>
      </c>
      <c r="G206" s="42"/>
      <c r="H206" s="42"/>
      <c r="I206" s="43" t="str">
        <f aca="false">IF(A206="",IF(COUNTA(B206:E206,G206:H206)=0,"Non renseigné","À compléter"),IF(AND(COUNTIF(T_09_Benefices[ID unique],A206)=1,B206&lt;&gt;"",C206&lt;&gt;"",COUNT(D206:E206)=2,D206&gt;=0,G206&lt;&gt;"",H206="Vérifiée"),"Mesuré","À compléter"))</f>
        <v>Non renseigné</v>
      </c>
    </row>
  </sheetData>
  <mergeCells count="6">
    <mergeCell ref="A1:C1"/>
    <mergeCell ref="D1:F1"/>
    <mergeCell ref="G1:I1"/>
    <mergeCell ref="A2:I2"/>
    <mergeCell ref="A4:I4"/>
    <mergeCell ref="A5:I5"/>
  </mergeCells>
  <conditionalFormatting sqref="I7:I206">
    <cfRule type="expression" priority="2" aboveAverage="0" equalAverage="0" bottom="0" percent="0" rank="0" text="" dxfId="10">
      <formula>OR(I7="À compléter",I7="À corriger",I7="Non",I7="En écart")</formula>
    </cfRule>
    <cfRule type="expression" priority="3" aboveAverage="0" equalAverage="0" bottom="0" percent="0" rank="0" text="" dxfId="11">
      <formula>OR(I7="Oui",I7="Tenue",I7="Clos documenté",I7="Mesuré")</formula>
    </cfRule>
  </conditionalFormatting>
  <dataValidations count="2">
    <dataValidation allowBlank="true" error="Choisir une valeur autorisée ; une donnée absente reste vide." errorStyle="stop" errorTitle="Saisie à vérifier" operator="between" showDropDown="false" showErrorMessage="true" showInputMessage="false" sqref="H7:H206" type="list">
      <formula1>"Vérifiée,À vérifier"</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D7:D206"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3" min="2" style="1" width="13"/>
    <col collapsed="false" customWidth="true" hidden="false" outlineLevel="0" max="4" min="4" style="1" width="14"/>
    <col collapsed="false" customWidth="true" hidden="false" outlineLevel="0" max="5" min="5" style="1" width="18"/>
    <col collapsed="false" customWidth="true" hidden="false" outlineLevel="0" max="6" min="6" style="1" width="20"/>
    <col collapsed="false" customWidth="true" hidden="false" outlineLevel="0" max="7" min="7" style="1" width="15"/>
    <col collapsed="false" customWidth="true" hidden="false" outlineLevel="0" max="9" min="8" style="1" width="13"/>
    <col collapsed="false" customWidth="true" hidden="false" outlineLevel="0" max="10" min="10" style="1" width="18"/>
  </cols>
  <sheetData>
    <row r="1" customFormat="false" ht="24.75" hidden="false" customHeight="true" outlineLevel="0" collapsed="false">
      <c r="A1" s="31" t="str">
        <f aca="false">IFERROR(HYPERLINK("#'00_Accueil'!A1","ACCUEIL"),"ACCUEIL")</f>
        <v>ACCUEIL</v>
      </c>
      <c r="B1" s="31"/>
      <c r="C1" s="31"/>
      <c r="D1" s="31" t="str">
        <f aca="false">IFERROR(HYPERLINK("#'09_Guide'!A1","GUIDE DU MODULE"),"GUIDE DU MODULE")</f>
        <v>GUIDE DU MODULE</v>
      </c>
      <c r="E1" s="31"/>
      <c r="F1" s="31"/>
      <c r="G1" s="31" t="str">
        <f aca="false">IFERROR(HYPERLINK("#'00_Sommaire'!A1","TOUTES LES FEUILLES"),"TOUTES LES FEUILLES")</f>
        <v>TOUTES LES FEUILLES</v>
      </c>
      <c r="H1" s="31"/>
      <c r="I1" s="31"/>
      <c r="J1" s="31"/>
    </row>
    <row r="2" customFormat="false" ht="24" hidden="false" customHeight="true" outlineLevel="0" collapsed="false">
      <c r="A2" s="32" t="s">
        <v>1718</v>
      </c>
      <c r="B2" s="32"/>
      <c r="C2" s="32"/>
      <c r="D2" s="32"/>
      <c r="E2" s="32"/>
      <c r="F2" s="32"/>
      <c r="G2" s="32"/>
      <c r="H2" s="32"/>
      <c r="I2" s="32"/>
      <c r="J2" s="32"/>
    </row>
    <row r="3" customFormat="false" ht="9" hidden="false" customHeight="true" outlineLevel="0" collapsed="false">
      <c r="A3" s="4"/>
      <c r="B3" s="4"/>
      <c r="C3" s="4"/>
      <c r="D3" s="4"/>
      <c r="E3" s="4"/>
      <c r="F3" s="4"/>
      <c r="G3" s="4"/>
      <c r="H3" s="4"/>
      <c r="I3" s="4"/>
      <c r="J3" s="4"/>
    </row>
    <row r="4" customFormat="false" ht="45.75" hidden="false" customHeight="true" outlineLevel="0" collapsed="false">
      <c r="A4" s="33" t="s">
        <v>1840</v>
      </c>
      <c r="B4" s="33"/>
      <c r="C4" s="33"/>
      <c r="D4" s="33"/>
      <c r="E4" s="33"/>
      <c r="F4" s="33"/>
      <c r="G4" s="33"/>
      <c r="H4" s="33"/>
      <c r="I4" s="33"/>
      <c r="J4" s="33"/>
    </row>
    <row r="5" customFormat="false" ht="42" hidden="false" customHeight="true" outlineLevel="0" collapsed="false">
      <c r="A5" s="30" t="s">
        <v>1841</v>
      </c>
      <c r="B5" s="30"/>
      <c r="C5" s="30"/>
      <c r="D5" s="30"/>
      <c r="E5" s="30"/>
      <c r="F5" s="30"/>
      <c r="G5" s="30"/>
      <c r="H5" s="30"/>
      <c r="I5" s="30"/>
      <c r="J5" s="30"/>
    </row>
    <row r="6" customFormat="false" ht="42" hidden="false" customHeight="true" outlineLevel="0" collapsed="false">
      <c r="A6" s="35" t="s">
        <v>1842</v>
      </c>
      <c r="B6" s="35" t="s">
        <v>1291</v>
      </c>
      <c r="C6" s="35" t="s">
        <v>1843</v>
      </c>
      <c r="D6" s="35" t="s">
        <v>1844</v>
      </c>
      <c r="E6" s="35" t="s">
        <v>1845</v>
      </c>
      <c r="F6" s="35" t="s">
        <v>1846</v>
      </c>
      <c r="G6" s="35" t="s">
        <v>1847</v>
      </c>
      <c r="H6" s="35" t="s">
        <v>1848</v>
      </c>
      <c r="I6" s="35" t="s">
        <v>1849</v>
      </c>
      <c r="J6" s="35" t="s">
        <v>1850</v>
      </c>
    </row>
    <row r="7" customFormat="false" ht="27" hidden="false" customHeight="true" outlineLevel="0" collapsed="false">
      <c r="A7" s="4" t="s">
        <v>1851</v>
      </c>
      <c r="B7" s="38"/>
      <c r="C7" s="38"/>
      <c r="D7" s="52"/>
      <c r="E7" s="52"/>
      <c r="F7" s="52"/>
      <c r="G7" s="53" t="str">
        <f aca="false">IF(AND(B7&lt;&gt;"",COUNT(C7:F7)=4,MIN(C7:F7)&gt;=0,J7&lt;&gt;""),C7*D7,"Non mesuré")</f>
        <v>Non mesuré</v>
      </c>
      <c r="H7" s="53" t="str">
        <f aca="false">IF(ISNUMBER(G7),G7-E7-F7,"Non mesuré")</f>
        <v>Non mesuré</v>
      </c>
      <c r="I7" s="40" t="str">
        <f aca="false">IF(ISNUMBER(G7),IF(D7&gt;0,ROUNDUP((E7+F7)/D7,0),"Aucun seuil si gain nul"),"Non mesuré")</f>
        <v>Non mesuré</v>
      </c>
      <c r="J7" s="38"/>
    </row>
    <row r="8" customFormat="false" ht="27" hidden="false" customHeight="true" outlineLevel="0" collapsed="false">
      <c r="A8" s="4" t="s">
        <v>1852</v>
      </c>
      <c r="B8" s="38"/>
      <c r="C8" s="38"/>
      <c r="D8" s="52"/>
      <c r="E8" s="52"/>
      <c r="F8" s="52"/>
      <c r="G8" s="53" t="str">
        <f aca="false">IF(AND(B8&lt;&gt;"",COUNT(C8:F8)=4,MIN(C8:F8)&gt;=0,J8&lt;&gt;""),C8*D8,"Non mesuré")</f>
        <v>Non mesuré</v>
      </c>
      <c r="H8" s="53" t="str">
        <f aca="false">IF(ISNUMBER(G8),G8-E8-F8,"Non mesuré")</f>
        <v>Non mesuré</v>
      </c>
      <c r="I8" s="40" t="str">
        <f aca="false">IF(ISNUMBER(G8),IF(D8&gt;0,ROUNDUP((E8+F8)/D8,0),"Aucun seuil si gain nul"),"Non mesuré")</f>
        <v>Non mesuré</v>
      </c>
      <c r="J8" s="38"/>
    </row>
    <row r="9" customFormat="false" ht="27" hidden="false" customHeight="true" outlineLevel="0" collapsed="false">
      <c r="A9" s="4" t="s">
        <v>1853</v>
      </c>
      <c r="B9" s="38"/>
      <c r="C9" s="38"/>
      <c r="D9" s="52"/>
      <c r="E9" s="52"/>
      <c r="F9" s="52"/>
      <c r="G9" s="53" t="str">
        <f aca="false">IF(AND(B9&lt;&gt;"",COUNT(C9:F9)=4,MIN(C9:F9)&gt;=0,J9&lt;&gt;""),C9*D9,"Non mesuré")</f>
        <v>Non mesuré</v>
      </c>
      <c r="H9" s="53" t="str">
        <f aca="false">IF(ISNUMBER(G9),G9-E9-F9,"Non mesuré")</f>
        <v>Non mesuré</v>
      </c>
      <c r="I9" s="40" t="str">
        <f aca="false">IF(ISNUMBER(G9),IF(D9&gt;0,ROUNDUP((E9+F9)/D9,0),"Aucun seuil si gain nul"),"Non mesuré")</f>
        <v>Non mesuré</v>
      </c>
      <c r="J9" s="38"/>
    </row>
    <row r="10" customFormat="false" ht="27" hidden="false" customHeight="true" outlineLevel="0" collapsed="false">
      <c r="A10" s="4"/>
      <c r="B10" s="4"/>
      <c r="C10" s="4"/>
      <c r="D10" s="4"/>
      <c r="E10" s="4"/>
      <c r="F10" s="4"/>
      <c r="G10" s="4"/>
      <c r="H10" s="4"/>
      <c r="I10" s="4"/>
      <c r="J10" s="4"/>
    </row>
    <row r="11" customFormat="false" ht="27" hidden="false" customHeight="true" outlineLevel="0" collapsed="false">
      <c r="A11" s="4"/>
      <c r="B11" s="4"/>
      <c r="C11" s="4"/>
      <c r="D11" s="4"/>
      <c r="E11" s="4"/>
      <c r="F11" s="4"/>
      <c r="G11" s="4"/>
      <c r="H11" s="4"/>
      <c r="I11" s="4"/>
      <c r="J11" s="4"/>
    </row>
    <row r="12" customFormat="false" ht="27" hidden="false" customHeight="true" outlineLevel="0" collapsed="false">
      <c r="A12" s="4"/>
      <c r="B12" s="4"/>
      <c r="C12" s="4"/>
      <c r="D12" s="4"/>
      <c r="E12" s="4"/>
      <c r="F12" s="4"/>
      <c r="G12" s="4"/>
      <c r="H12" s="4"/>
      <c r="I12" s="4"/>
      <c r="J12" s="4"/>
    </row>
    <row r="13" customFormat="false" ht="27" hidden="false" customHeight="true" outlineLevel="0" collapsed="false">
      <c r="A13" s="4"/>
      <c r="B13" s="4"/>
      <c r="C13" s="4"/>
      <c r="D13" s="4"/>
      <c r="E13" s="4"/>
      <c r="F13" s="4"/>
      <c r="G13" s="4"/>
      <c r="H13" s="4"/>
      <c r="I13" s="4"/>
      <c r="J13" s="4"/>
    </row>
    <row r="14" customFormat="false" ht="27" hidden="false" customHeight="true" outlineLevel="0" collapsed="false">
      <c r="A14" s="4"/>
      <c r="B14" s="4"/>
      <c r="C14" s="4"/>
      <c r="D14" s="4"/>
      <c r="E14" s="4"/>
      <c r="F14" s="4"/>
      <c r="G14" s="4"/>
      <c r="H14" s="4"/>
      <c r="I14" s="4"/>
      <c r="J14" s="4"/>
    </row>
    <row r="15" customFormat="false" ht="27" hidden="false" customHeight="true" outlineLevel="0" collapsed="false">
      <c r="A15" s="4"/>
      <c r="B15" s="4"/>
      <c r="C15" s="4"/>
      <c r="D15" s="4"/>
      <c r="E15" s="4"/>
      <c r="F15" s="4"/>
      <c r="G15" s="4"/>
      <c r="H15" s="4"/>
      <c r="I15" s="4"/>
      <c r="J15" s="4"/>
    </row>
    <row r="16" customFormat="false" ht="27" hidden="false" customHeight="true" outlineLevel="0" collapsed="false">
      <c r="A16" s="4"/>
      <c r="B16" s="4"/>
      <c r="C16" s="4"/>
      <c r="D16" s="4"/>
      <c r="E16" s="4"/>
      <c r="F16" s="4"/>
      <c r="G16" s="4"/>
      <c r="H16" s="4"/>
      <c r="I16" s="4"/>
      <c r="J16" s="4"/>
    </row>
  </sheetData>
  <mergeCells count="6">
    <mergeCell ref="A1:C1"/>
    <mergeCell ref="D1:F1"/>
    <mergeCell ref="G1:J1"/>
    <mergeCell ref="A2:J2"/>
    <mergeCell ref="A4:J4"/>
    <mergeCell ref="A5:J5"/>
  </mergeCells>
  <dataValidations count="2">
    <dataValidation allowBlank="true" error="Respecter le type et les bornes indiqués. Laisser vide une donnée inconnue." errorStyle="stop" errorTitle="Valeur non autorisée" operator="greaterThanOrEqual" showDropDown="false" showErrorMessage="true" showInputMessage="false" sqref="C7:C9" type="whole">
      <formula1>0</formula1>
      <formula2>0</formula2>
    </dataValidation>
    <dataValidation allowBlank="true" error="Respecter le type et les bornes indiqués. Laisser vide une donnée inconnue." errorStyle="stop" errorTitle="Valeur non autorisée" operator="greaterThanOrEqual" showDropDown="false" showErrorMessage="true" showInputMessage="false" sqref="D7:F9"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LibreOffice/26.2.4.2$MacOSX_AARCH64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2026-09-07T12:23:37Z</dcterms:created>
  <dc:creator>openpyxl</dc:creator>
  <dc:description/>
  <dc:language>fr-FR</dc:language>
  <cp:lastModifiedBy/>
  <dcterms:modified xsi:type="dcterms:W3CDTF">2026-09-07T13:44:59Z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